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75F846A0-C0EE-469C-9365-2E5191464338}" xr6:coauthVersionLast="40" xr6:coauthVersionMax="40" xr10:uidLastSave="{00000000-0000-0000-0000-000000000000}"/>
  <bookViews>
    <workbookView xWindow="0" yWindow="0" windowWidth="25200" windowHeight="11775" xr2:uid="{300409A9-1E43-4B52-8ADE-837C8382E73D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F95" i="1" s="1"/>
  <c r="G97" i="1"/>
  <c r="F97" i="1"/>
  <c r="G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G44" i="1" s="1"/>
  <c r="F45" i="1"/>
  <c r="F44" i="1" s="1"/>
  <c r="C44" i="1"/>
  <c r="C43" i="1" s="1"/>
  <c r="B44" i="1"/>
  <c r="B43" i="1" s="1"/>
  <c r="G42" i="1"/>
  <c r="G40" i="1" s="1"/>
  <c r="F42" i="1"/>
  <c r="F40" i="1" s="1"/>
  <c r="G41" i="1"/>
  <c r="F41" i="1"/>
  <c r="C41" i="1"/>
  <c r="B41" i="1"/>
  <c r="B40" i="1" s="1"/>
  <c r="C40" i="1"/>
  <c r="G39" i="1"/>
  <c r="F39" i="1"/>
  <c r="C39" i="1"/>
  <c r="B39" i="1"/>
  <c r="G38" i="1"/>
  <c r="F38" i="1"/>
  <c r="G37" i="1"/>
  <c r="F37" i="1"/>
  <c r="G36" i="1"/>
  <c r="F36" i="1"/>
  <c r="C36" i="1"/>
  <c r="C33" i="1" s="1"/>
  <c r="B36" i="1"/>
  <c r="B33" i="1" s="1"/>
  <c r="G35" i="1"/>
  <c r="F35" i="1"/>
  <c r="G34" i="1"/>
  <c r="F34" i="1"/>
  <c r="C34" i="1"/>
  <c r="B34" i="1"/>
  <c r="G33" i="1"/>
  <c r="F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B27" i="1" s="1"/>
  <c r="G27" i="1"/>
  <c r="F27" i="1"/>
  <c r="C27" i="1"/>
  <c r="G26" i="1"/>
  <c r="F26" i="1"/>
  <c r="F25" i="1" s="1"/>
  <c r="C26" i="1"/>
  <c r="B26" i="1"/>
  <c r="G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F11" i="1" s="1"/>
  <c r="C12" i="1"/>
  <c r="C11" i="1" s="1"/>
  <c r="B12" i="1"/>
  <c r="B11" i="1" s="1"/>
  <c r="B49" i="1" s="1"/>
  <c r="C49" i="1" l="1"/>
  <c r="F49" i="1"/>
  <c r="F71" i="1" s="1"/>
  <c r="B103" i="1"/>
  <c r="G49" i="1"/>
  <c r="G71" i="1" s="1"/>
  <c r="G103" i="1" s="1"/>
  <c r="C103" i="1"/>
  <c r="F101" i="1"/>
  <c r="F103" i="1" l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<sst xmlns="http://schemas.openxmlformats.org/spreadsheetml/2006/main" count="129" uniqueCount="126">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</sst>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D44010EA-EFB4-4DCE-A177-B2AC7C6937C0}"/>
    <cellStyle name="Normal 17" xfId="3" xr:uid="{33E27CCF-4914-4CAB-9EC4-4458451C873D}"/>
    <cellStyle name="Normal 2 2" xfId="2" xr:uid="{BBB4E1C0-A76B-47B8-B04F-528B642DA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DB2218E-E236-4FAA-A0C4-0A5811905254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722A84F9-5826-49D0-A936-6A636FA29849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12">
          <cell r="B12">
            <v>30448</v>
          </cell>
          <cell r="C12">
            <v>0</v>
          </cell>
          <cell r="F12">
            <v>2857</v>
          </cell>
          <cell r="G12">
            <v>6908</v>
          </cell>
        </row>
        <row r="13">
          <cell r="B13">
            <v>0</v>
          </cell>
          <cell r="C13">
            <v>0</v>
          </cell>
          <cell r="F13">
            <v>9920632</v>
          </cell>
          <cell r="G13">
            <v>15073478</v>
          </cell>
        </row>
        <row r="14">
          <cell r="B14">
            <v>4459389</v>
          </cell>
          <cell r="C14">
            <v>5339149</v>
          </cell>
          <cell r="F14">
            <v>0</v>
          </cell>
          <cell r="G14">
            <v>0</v>
          </cell>
        </row>
        <row r="15">
          <cell r="B15">
            <v>279595026</v>
          </cell>
          <cell r="C15">
            <v>198501425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7">
          <cell r="B17">
            <v>9402</v>
          </cell>
          <cell r="C17">
            <v>9402</v>
          </cell>
          <cell r="F17">
            <v>21710302</v>
          </cell>
          <cell r="G17">
            <v>22406382</v>
          </cell>
        </row>
        <row r="18">
          <cell r="B18">
            <v>0</v>
          </cell>
          <cell r="C18">
            <v>0</v>
          </cell>
          <cell r="F18">
            <v>78740144</v>
          </cell>
          <cell r="G18">
            <v>81964750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94646578</v>
          </cell>
          <cell r="C21">
            <v>62892252</v>
          </cell>
        </row>
        <row r="22">
          <cell r="B22">
            <v>87613</v>
          </cell>
          <cell r="C22">
            <v>5707</v>
          </cell>
          <cell r="F22">
            <v>0</v>
          </cell>
          <cell r="G22">
            <v>0</v>
          </cell>
        </row>
        <row r="23">
          <cell r="B23">
            <v>907810</v>
          </cell>
          <cell r="C23">
            <v>556746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11904023</v>
          </cell>
          <cell r="C26">
            <v>13899755</v>
          </cell>
        </row>
        <row r="27">
          <cell r="F27">
            <v>7616</v>
          </cell>
          <cell r="G27">
            <v>7616</v>
          </cell>
        </row>
        <row r="28">
          <cell r="B28">
            <v>65472</v>
          </cell>
          <cell r="C28">
            <v>499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11803216</v>
          </cell>
          <cell r="C31">
            <v>6384383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1153429</v>
          </cell>
          <cell r="C34">
            <v>1153429</v>
          </cell>
          <cell r="F34">
            <v>171641</v>
          </cell>
          <cell r="G34">
            <v>171641</v>
          </cell>
        </row>
        <row r="36">
          <cell r="B36">
            <v>6738174</v>
          </cell>
          <cell r="C36">
            <v>6219646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B39">
            <v>-4042937</v>
          </cell>
          <cell r="C39">
            <v>-4042937</v>
          </cell>
          <cell r="F39">
            <v>0</v>
          </cell>
          <cell r="G39">
            <v>0</v>
          </cell>
        </row>
        <row r="40">
          <cell r="F40">
            <v>0</v>
          </cell>
          <cell r="G40">
            <v>0</v>
          </cell>
        </row>
        <row r="41">
          <cell r="B41">
            <v>624713</v>
          </cell>
          <cell r="C41">
            <v>624713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</row>
        <row r="47">
          <cell r="B47">
            <v>0</v>
          </cell>
          <cell r="C47">
            <v>0</v>
          </cell>
        </row>
        <row r="48">
          <cell r="F48">
            <v>8133163</v>
          </cell>
          <cell r="G48">
            <v>30148850</v>
          </cell>
        </row>
        <row r="51">
          <cell r="F51">
            <v>125705610</v>
          </cell>
          <cell r="G51">
            <v>125705610</v>
          </cell>
        </row>
        <row r="52">
          <cell r="B52">
            <v>34419845</v>
          </cell>
          <cell r="C52">
            <v>77523526</v>
          </cell>
        </row>
        <row r="53">
          <cell r="F53">
            <v>1028787</v>
          </cell>
          <cell r="G53">
            <v>2174451</v>
          </cell>
        </row>
        <row r="56">
          <cell r="F56">
            <v>48481841</v>
          </cell>
          <cell r="G56">
            <v>38219333</v>
          </cell>
        </row>
        <row r="58">
          <cell r="B58">
            <v>2535033091</v>
          </cell>
          <cell r="C58">
            <v>2524746752</v>
          </cell>
        </row>
        <row r="59">
          <cell r="F59">
            <v>9066128</v>
          </cell>
          <cell r="G59">
            <v>8280974</v>
          </cell>
        </row>
        <row r="65">
          <cell r="B65">
            <v>288831463</v>
          </cell>
          <cell r="C65">
            <v>286454144</v>
          </cell>
        </row>
        <row r="66">
          <cell r="F66">
            <v>0</v>
          </cell>
          <cell r="G66">
            <v>0</v>
          </cell>
        </row>
        <row r="74">
          <cell r="B74">
            <v>30400</v>
          </cell>
          <cell r="C74">
            <v>30400</v>
          </cell>
        </row>
        <row r="78">
          <cell r="F78">
            <v>2204524948</v>
          </cell>
          <cell r="G78">
            <v>2204524948</v>
          </cell>
        </row>
        <row r="80">
          <cell r="B80">
            <v>-1020049327</v>
          </cell>
          <cell r="C80">
            <v>-930880458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12560581</v>
          </cell>
          <cell r="C85">
            <v>12560581</v>
          </cell>
        </row>
        <row r="86">
          <cell r="F86">
            <v>28647633</v>
          </cell>
          <cell r="G86">
            <v>-85368519</v>
          </cell>
        </row>
        <row r="88">
          <cell r="F88">
            <v>-289279988</v>
          </cell>
          <cell r="G88">
            <v>-192392816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1501094</v>
          </cell>
          <cell r="C94">
            <v>2392681</v>
          </cell>
          <cell r="F94">
            <v>6052001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3BBB-F0A7-4300-960D-274744AC8BCC}">
  <sheetPr>
    <tabColor theme="0" tint="-0.14999847407452621"/>
  </sheetPr>
  <dimension ref="A1:I117"/>
  <sheetViews>
    <sheetView showGridLines="0" tabSelected="1" zoomScale="80" zoomScaleNormal="80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284094265</v>
      </c>
      <c r="C11" s="21">
        <f>SUM(C12:C18)</f>
        <v>203849976</v>
      </c>
      <c r="D11" s="22"/>
      <c r="E11" s="20" t="s">
        <v>13</v>
      </c>
      <c r="F11" s="21">
        <f>SUM(F12:F20)</f>
        <v>110373935</v>
      </c>
      <c r="G11" s="21">
        <f>SUM(G12:G20)</f>
        <v>119451518</v>
      </c>
    </row>
    <row r="12" spans="1:9" s="17" customFormat="1" ht="12.75" x14ac:dyDescent="0.25">
      <c r="A12" s="23" t="s">
        <v>14</v>
      </c>
      <c r="B12" s="24">
        <f>SUM('[1]ESF (cuentas)'!B12)</f>
        <v>30448</v>
      </c>
      <c r="C12" s="24">
        <f>SUM('[1]ESF (cuentas)'!C12)</f>
        <v>0</v>
      </c>
      <c r="D12" s="25"/>
      <c r="E12" s="23" t="s">
        <v>15</v>
      </c>
      <c r="F12" s="24">
        <f>SUM('[1]ESF (cuentas)'!F12)</f>
        <v>2857</v>
      </c>
      <c r="G12" s="24">
        <f>SUM('[1]ESF (cuentas)'!G12)</f>
        <v>6908</v>
      </c>
    </row>
    <row r="13" spans="1:9" s="17" customFormat="1" ht="12.75" x14ac:dyDescent="0.25">
      <c r="A13" s="23" t="s">
        <v>16</v>
      </c>
      <c r="B13" s="24">
        <f>SUM('[1]ESF (cuentas)'!B13)</f>
        <v>0</v>
      </c>
      <c r="C13" s="24">
        <f>SUM('[1]ESF (cuentas)'!C13)</f>
        <v>0</v>
      </c>
      <c r="D13" s="25"/>
      <c r="E13" s="23" t="s">
        <v>17</v>
      </c>
      <c r="F13" s="24">
        <f>SUM('[1]ESF (cuentas)'!F13)</f>
        <v>9920632</v>
      </c>
      <c r="G13" s="24">
        <f>SUM('[1]ESF (cuentas)'!G13)</f>
        <v>15073478</v>
      </c>
    </row>
    <row r="14" spans="1:9" s="17" customFormat="1" ht="12.75" x14ac:dyDescent="0.25">
      <c r="A14" s="23" t="s">
        <v>18</v>
      </c>
      <c r="B14" s="24">
        <f>SUM('[1]ESF (cuentas)'!B14)</f>
        <v>4459389</v>
      </c>
      <c r="C14" s="24">
        <f>SUM('[1]ESF (cuentas)'!C14)</f>
        <v>5339149</v>
      </c>
      <c r="D14" s="25"/>
      <c r="E14" s="23" t="s">
        <v>19</v>
      </c>
      <c r="F14" s="24">
        <f>SUM('[1]ESF (cuentas)'!F14)</f>
        <v>0</v>
      </c>
      <c r="G14" s="24">
        <f>SUM('[1]ESF (cuentas)'!G14)</f>
        <v>0</v>
      </c>
    </row>
    <row r="15" spans="1:9" s="17" customFormat="1" ht="12.75" x14ac:dyDescent="0.25">
      <c r="A15" s="23" t="s">
        <v>20</v>
      </c>
      <c r="B15" s="24">
        <f>SUM('[1]ESF (cuentas)'!B15)</f>
        <v>279595026</v>
      </c>
      <c r="C15" s="24">
        <f>SUM('[1]ESF (cuentas)'!C15)</f>
        <v>198501425</v>
      </c>
      <c r="D15" s="25"/>
      <c r="E15" s="23" t="s">
        <v>21</v>
      </c>
      <c r="F15" s="24">
        <f>SUM('[1]ESF (cuentas)'!F15)</f>
        <v>0</v>
      </c>
      <c r="G15" s="24">
        <f>SUM('[1]ESF (cuentas)'!G15)</f>
        <v>0</v>
      </c>
    </row>
    <row r="16" spans="1:9" s="17" customFormat="1" ht="12.75" x14ac:dyDescent="0.25">
      <c r="A16" s="23" t="s">
        <v>22</v>
      </c>
      <c r="B16" s="24">
        <f>SUM('[1]ESF (cuentas)'!B16)</f>
        <v>0</v>
      </c>
      <c r="C16" s="24">
        <f>SUM('[1]ESF (cuentas)'!C16)</f>
        <v>0</v>
      </c>
      <c r="D16" s="25"/>
      <c r="E16" s="23" t="s">
        <v>23</v>
      </c>
      <c r="F16" s="24">
        <f>SUM('[1]ESF (cuentas)'!F16)</f>
        <v>0</v>
      </c>
      <c r="G16" s="24">
        <f>SUM('[1]ESF (cuentas)'!G16)</f>
        <v>0</v>
      </c>
    </row>
    <row r="17" spans="1:7" s="17" customFormat="1" ht="25.5" x14ac:dyDescent="0.25">
      <c r="A17" s="23" t="s">
        <v>24</v>
      </c>
      <c r="B17" s="24">
        <f>SUM('[1]ESF (cuentas)'!B17)</f>
        <v>9402</v>
      </c>
      <c r="C17" s="24">
        <f>SUM('[1]ESF (cuentas)'!C17)</f>
        <v>9402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f>SUM('[1]ESF (cuentas)'!B18)</f>
        <v>0</v>
      </c>
      <c r="C18" s="24">
        <f>SUM('[1]ESF (cuentas)'!C18)</f>
        <v>0</v>
      </c>
      <c r="D18" s="25"/>
      <c r="E18" s="23" t="s">
        <v>27</v>
      </c>
      <c r="F18" s="24">
        <f>SUM('[1]ESF (cuentas)'!F17)</f>
        <v>21710302</v>
      </c>
      <c r="G18" s="24">
        <f>SUM('[1]ESF (cuentas)'!G17)</f>
        <v>22406382</v>
      </c>
    </row>
    <row r="19" spans="1:7" s="17" customFormat="1" ht="12.75" x14ac:dyDescent="0.25">
      <c r="A19" s="20" t="s">
        <v>28</v>
      </c>
      <c r="B19" s="21">
        <f>SUM(B20:B26)</f>
        <v>107546024</v>
      </c>
      <c r="C19" s="21">
        <f>SUM(C20:C26)</f>
        <v>77354460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f>SUM('[1]ESF (cuentas)'!B20)</f>
        <v>0</v>
      </c>
      <c r="C20" s="24">
        <f>SUM('[1]ESF (cuentas)'!C20)</f>
        <v>0</v>
      </c>
      <c r="D20" s="25"/>
      <c r="E20" s="23" t="s">
        <v>31</v>
      </c>
      <c r="F20" s="24">
        <f>SUM('[1]ESF (cuentas)'!F18)</f>
        <v>78740144</v>
      </c>
      <c r="G20" s="24">
        <f>SUM('[1]ESF (cuentas)'!G18)</f>
        <v>81964750</v>
      </c>
    </row>
    <row r="21" spans="1:7" s="17" customFormat="1" ht="12.75" x14ac:dyDescent="0.25">
      <c r="A21" s="23" t="s">
        <v>32</v>
      </c>
      <c r="B21" s="24">
        <f>SUM('[1]ESF (cuentas)'!B21)</f>
        <v>94646578</v>
      </c>
      <c r="C21" s="24">
        <f>SUM('[1]ESF (cuentas)'!C21)</f>
        <v>62892252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f>SUM('[1]ESF (cuentas)'!B22)</f>
        <v>87613</v>
      </c>
      <c r="C22" s="24">
        <f>SUM('[1]ESF (cuentas)'!C22)</f>
        <v>5707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f>SUM('[1]ESF (cuentas)'!B23)</f>
        <v>907810</v>
      </c>
      <c r="C23" s="24">
        <f>SUM('[1]ESF (cuentas)'!C23)</f>
        <v>556746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f>SUM('[1]ESF (cuentas)'!B24)</f>
        <v>0</v>
      </c>
      <c r="C24" s="24">
        <f>SUM('[1]ESF (cuentas)'!C24)</f>
        <v>0</v>
      </c>
      <c r="D24" s="25"/>
      <c r="E24" s="23" t="s">
        <v>39</v>
      </c>
      <c r="F24" s="24">
        <f>SUM('[1]ESF (cuentas)'!F20)</f>
        <v>0</v>
      </c>
      <c r="G24" s="24">
        <f>SUM('[1]ESF (cuentas)'!G20)</f>
        <v>0</v>
      </c>
    </row>
    <row r="25" spans="1:7" s="17" customFormat="1" ht="12.75" x14ac:dyDescent="0.25">
      <c r="A25" s="23" t="s">
        <v>40</v>
      </c>
      <c r="B25" s="24">
        <f>SUM('[1]ESF (cuentas)'!B25)</f>
        <v>0</v>
      </c>
      <c r="C25" s="24">
        <f>SUM('[1]ESF (cuentas)'!C25)</f>
        <v>0</v>
      </c>
      <c r="D25" s="25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f>SUM('[1]ESF (cuentas)'!B26)</f>
        <v>11904023</v>
      </c>
      <c r="C26" s="24">
        <f>SUM('[1]ESF (cuentas)'!C26)</f>
        <v>13899755</v>
      </c>
      <c r="D26" s="25"/>
      <c r="E26" s="23" t="s">
        <v>43</v>
      </c>
      <c r="F26" s="24">
        <f>SUM('[1]ESF (cuentas)'!F22)</f>
        <v>0</v>
      </c>
      <c r="G26" s="24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11868688</v>
      </c>
      <c r="C27" s="21">
        <f>SUM(C28:C32)</f>
        <v>6384882</v>
      </c>
      <c r="D27" s="22"/>
      <c r="E27" s="23" t="s">
        <v>45</v>
      </c>
      <c r="F27" s="24">
        <f>SUM('[1]ESF (cuentas)'!F23)</f>
        <v>0</v>
      </c>
      <c r="G27" s="24">
        <f>SUM('[1]ESF (cuentas)'!G23)</f>
        <v>0</v>
      </c>
    </row>
    <row r="28" spans="1:7" s="17" customFormat="1" ht="25.5" x14ac:dyDescent="0.25">
      <c r="A28" s="23" t="s">
        <v>46</v>
      </c>
      <c r="B28" s="24">
        <f>SUM('[1]ESF (cuentas)'!B28)</f>
        <v>65472</v>
      </c>
      <c r="C28" s="24">
        <f>SUM('[1]ESF (cuentas)'!C28)</f>
        <v>499</v>
      </c>
      <c r="D28" s="25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23" t="s">
        <v>48</v>
      </c>
      <c r="B29" s="24">
        <f>SUM('[1]ESF (cuentas)'!B29)</f>
        <v>0</v>
      </c>
      <c r="C29" s="24">
        <f>SUM('[1]ESF (cuentas)'!C29)</f>
        <v>0</v>
      </c>
      <c r="D29" s="25"/>
      <c r="E29" s="20" t="s">
        <v>49</v>
      </c>
      <c r="F29" s="21">
        <f>SUM(F30:F32)</f>
        <v>7616</v>
      </c>
      <c r="G29" s="21">
        <f>SUM(G30:G32)</f>
        <v>7616</v>
      </c>
    </row>
    <row r="30" spans="1:7" s="17" customFormat="1" ht="25.5" x14ac:dyDescent="0.25">
      <c r="A30" s="23" t="s">
        <v>50</v>
      </c>
      <c r="B30" s="24">
        <f>SUM('[1]ESF (cuentas)'!B30)</f>
        <v>0</v>
      </c>
      <c r="C30" s="24">
        <f>SUM('[1]ESF (cuentas)'!C30)</f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f>SUM('[1]ESF (cuentas)'!B31)</f>
        <v>11803216</v>
      </c>
      <c r="C31" s="24">
        <f>SUM('[1]ESF (cuentas)'!C31)</f>
        <v>6384383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f>SUM('[1]ESF (cuentas)'!F27)</f>
        <v>7616</v>
      </c>
      <c r="G32" s="24">
        <f>SUM('[1]ESF (cuentas)'!G27)</f>
        <v>7616</v>
      </c>
    </row>
    <row r="33" spans="1:7" s="17" customFormat="1" ht="25.5" x14ac:dyDescent="0.25">
      <c r="A33" s="20" t="s">
        <v>56</v>
      </c>
      <c r="B33" s="21">
        <f>SUM(B34:B38)</f>
        <v>1153429</v>
      </c>
      <c r="C33" s="21">
        <f>SUM(C34:C38)</f>
        <v>1153429</v>
      </c>
      <c r="D33" s="25"/>
      <c r="E33" s="20" t="s">
        <v>57</v>
      </c>
      <c r="F33" s="21">
        <f>SUM(F34:F39)</f>
        <v>171641</v>
      </c>
      <c r="G33" s="21">
        <f>SUM(G34:G39)</f>
        <v>171641</v>
      </c>
    </row>
    <row r="34" spans="1:7" s="17" customFormat="1" ht="12.75" x14ac:dyDescent="0.25">
      <c r="A34" s="23" t="s">
        <v>58</v>
      </c>
      <c r="B34" s="24">
        <f>SUM('[1]ESF (cuentas)'!B33)</f>
        <v>0</v>
      </c>
      <c r="C34" s="24">
        <f>SUM('[1]ESF (cuentas)'!C33)</f>
        <v>0</v>
      </c>
      <c r="D34" s="25"/>
      <c r="E34" s="23" t="s">
        <v>59</v>
      </c>
      <c r="F34" s="24">
        <f>SUM('[1]ESF (cuentas)'!F29)</f>
        <v>0</v>
      </c>
      <c r="G34" s="24">
        <f>SUM('[1]ESF (cuentas)'!G29)</f>
        <v>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f>SUM('[1]ESF (cuentas)'!F30)</f>
        <v>0</v>
      </c>
      <c r="G35" s="24">
        <f>SUM('[1]ESF (cuentas)'!G30)</f>
        <v>0</v>
      </c>
    </row>
    <row r="36" spans="1:7" s="17" customFormat="1" ht="12.75" x14ac:dyDescent="0.25">
      <c r="A36" s="23" t="s">
        <v>62</v>
      </c>
      <c r="B36" s="24">
        <f>SUM('[1]ESF (cuentas)'!B34)</f>
        <v>1153429</v>
      </c>
      <c r="C36" s="24">
        <f>SUM('[1]ESF (cuentas)'!C34)</f>
        <v>1153429</v>
      </c>
      <c r="D36" s="22"/>
      <c r="E36" s="23" t="s">
        <v>63</v>
      </c>
      <c r="F36" s="24">
        <f>SUM('[1]ESF (cuentas)'!F31)</f>
        <v>0</v>
      </c>
      <c r="G36" s="24">
        <f>SUM('[1]ESF (cuentas)'!G31)</f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f>SUM('[1]ESF (cuentas)'!F32)</f>
        <v>0</v>
      </c>
      <c r="G37" s="24">
        <f>SUM('[1]ESF (cuentas)'!G32)</f>
        <v>0</v>
      </c>
    </row>
    <row r="38" spans="1:7" s="17" customFormat="1" ht="12.75" customHeight="1" x14ac:dyDescent="0.25">
      <c r="A38" s="23" t="s">
        <v>66</v>
      </c>
      <c r="B38" s="24">
        <v>0</v>
      </c>
      <c r="C38" s="24">
        <v>0</v>
      </c>
      <c r="D38" s="25"/>
      <c r="E38" s="23" t="s">
        <v>67</v>
      </c>
      <c r="F38" s="24">
        <f>SUM('[1]ESF (cuentas)'!F33)</f>
        <v>0</v>
      </c>
      <c r="G38" s="24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(cuentas)'!B36)</f>
        <v>6738174</v>
      </c>
      <c r="C39" s="21">
        <f>SUM('[1]ESF (cuentas)'!C36)</f>
        <v>6219646</v>
      </c>
      <c r="D39" s="22"/>
      <c r="E39" s="23" t="s">
        <v>69</v>
      </c>
      <c r="F39" s="24">
        <f>SUM('[1]ESF (cuentas)'!F34)</f>
        <v>171641</v>
      </c>
      <c r="G39" s="24">
        <f>SUM('[1]ESF (cuentas)'!G34)</f>
        <v>171641</v>
      </c>
    </row>
    <row r="40" spans="1:7" s="17" customFormat="1" ht="12.75" x14ac:dyDescent="0.25">
      <c r="A40" s="20" t="s">
        <v>70</v>
      </c>
      <c r="B40" s="21">
        <f>SUM(B41:B42)</f>
        <v>-4042937</v>
      </c>
      <c r="C40" s="21">
        <f>SUM(C41:C42)</f>
        <v>-4042937</v>
      </c>
      <c r="D40" s="25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23" t="s">
        <v>72</v>
      </c>
      <c r="B41" s="24">
        <f>SUM('[1]ESF (cuentas)'!B39)</f>
        <v>-4042937</v>
      </c>
      <c r="C41" s="24">
        <f>SUM('[1]ESF (cuentas)'!C39)</f>
        <v>-4042937</v>
      </c>
      <c r="D41" s="22"/>
      <c r="E41" s="23" t="s">
        <v>73</v>
      </c>
      <c r="F41" s="24">
        <f>SUM('[1]ESF (cuentas)'!F36)</f>
        <v>0</v>
      </c>
      <c r="G41" s="24">
        <f>SUM('[1]ESF (cuentas)'!G36)</f>
        <v>0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f>SUM('[1]ESF (cuentas)'!F37)</f>
        <v>0</v>
      </c>
      <c r="G42" s="24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624713</v>
      </c>
      <c r="C43" s="21">
        <f>SUM(C44:C47)</f>
        <v>624713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f>SUM('[1]ESF (cuentas)'!B41)</f>
        <v>624713</v>
      </c>
      <c r="C44" s="24">
        <f>SUM('[1]ESF (cuentas)'!C41)</f>
        <v>624713</v>
      </c>
      <c r="D44" s="23"/>
      <c r="E44" s="20" t="s">
        <v>79</v>
      </c>
      <c r="F44" s="21">
        <f>SUM(F45:F47)</f>
        <v>0</v>
      </c>
      <c r="G44" s="21">
        <f>SUM(G45:G47)</f>
        <v>0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f>SUM('[1]ESF (cuentas)'!F39)</f>
        <v>0</v>
      </c>
      <c r="G45" s="24">
        <f>SUM('[1]ESF (cuentas)'!G39)</f>
        <v>0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f>SUM('[1]ESF (cuentas)'!F40)</f>
        <v>0</v>
      </c>
      <c r="G46" s="24">
        <f>SUM('[1]ESF (cuentas)'!G40)</f>
        <v>0</v>
      </c>
    </row>
    <row r="47" spans="1:7" s="17" customFormat="1" ht="12.75" x14ac:dyDescent="0.25">
      <c r="A47" s="23" t="s">
        <v>84</v>
      </c>
      <c r="B47" s="24">
        <f>SUM('[1]ESF (cuentas)'!B42)</f>
        <v>0</v>
      </c>
      <c r="C47" s="24">
        <f>SUM('[1]ESF (cuentas)'!C42)</f>
        <v>0</v>
      </c>
      <c r="D47" s="22"/>
      <c r="E47" s="23" t="s">
        <v>85</v>
      </c>
      <c r="F47" s="24">
        <f>SUM('[1]ESF (cuentas)'!F41)</f>
        <v>0</v>
      </c>
      <c r="G47" s="24">
        <f>SUM('[1]ESF (cuentas)'!G41)</f>
        <v>0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407982356</v>
      </c>
      <c r="C49" s="21">
        <f>SUM(C11+C19+C27+C33+C39+C40+C43)</f>
        <v>291544169</v>
      </c>
      <c r="D49" s="25"/>
      <c r="E49" s="20" t="s">
        <v>87</v>
      </c>
      <c r="F49" s="21">
        <f>SUM(F44+F40+F33+F29+F28+F25+F21+F11)</f>
        <v>110553192</v>
      </c>
      <c r="G49" s="21">
        <f>SUM(G44+G40+G33+G29+G28+G25+G21+G11)</f>
        <v>119630775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f>SUM('[1]ESF (cuentas)'!B47)</f>
        <v>0</v>
      </c>
      <c r="C53" s="21">
        <f>SUM('[1]ESF (cuentas)'!C47)</f>
        <v>0</v>
      </c>
      <c r="D53" s="25"/>
      <c r="E53" s="20" t="s">
        <v>91</v>
      </c>
      <c r="F53" s="21">
        <f>SUM('[1]ESF (cuentas)'!F48)</f>
        <v>8133163</v>
      </c>
      <c r="G53" s="21">
        <f>SUM('[1]ESF (cuentas)'!G48)</f>
        <v>30148850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(cuentas)'!B52)</f>
        <v>34419845</v>
      </c>
      <c r="C55" s="21">
        <f>SUM('[1]ESF (cuentas)'!C52)</f>
        <v>77523526</v>
      </c>
      <c r="D55" s="25"/>
      <c r="E55" s="20" t="s">
        <v>93</v>
      </c>
      <c r="F55" s="21">
        <f>SUM('[1]ESF (cuentas)'!F51)</f>
        <v>125705610</v>
      </c>
      <c r="G55" s="21">
        <f>SUM('[1]ESF (cuentas)'!G51)</f>
        <v>125705610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f>SUM('[1]ESF (cuentas)'!B58)</f>
        <v>2535033091</v>
      </c>
      <c r="C57" s="21">
        <f>SUM('[1]ESF (cuentas)'!C58)</f>
        <v>2524746752</v>
      </c>
      <c r="D57" s="25"/>
      <c r="E57" s="20" t="s">
        <v>95</v>
      </c>
      <c r="F57" s="21">
        <f>SUM('[1]ESF (cuentas)'!F53)</f>
        <v>1028787</v>
      </c>
      <c r="G57" s="21">
        <f>SUM('[1]ESF (cuentas)'!G53)</f>
        <v>2174451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(cuentas)'!B65)</f>
        <v>288831463</v>
      </c>
      <c r="C59" s="21">
        <f>SUM('[1]ESF (cuentas)'!C65)</f>
        <v>286454144</v>
      </c>
      <c r="D59" s="25"/>
      <c r="E59" s="20" t="s">
        <v>97</v>
      </c>
      <c r="F59" s="21">
        <f>SUM('[1]ESF (cuentas)'!F56)</f>
        <v>48481841</v>
      </c>
      <c r="G59" s="21">
        <f>SUM('[1]ESF (cuentas)'!G56)</f>
        <v>38219333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(cuentas)'!B74)</f>
        <v>30400</v>
      </c>
      <c r="C61" s="21">
        <f>SUM('[1]ESF (cuentas)'!C74)</f>
        <v>30400</v>
      </c>
      <c r="D61" s="25"/>
      <c r="E61" s="20" t="s">
        <v>99</v>
      </c>
      <c r="F61" s="21">
        <f>SUM('[1]ESF (cuentas)'!F59)</f>
        <v>9066128</v>
      </c>
      <c r="G61" s="21">
        <f>SUM('[1]ESF (cuentas)'!G59)</f>
        <v>8280974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(cuentas)'!B80)</f>
        <v>-1020049327</v>
      </c>
      <c r="C63" s="21">
        <f>SUM('[1]ESF (cuentas)'!C80)</f>
        <v>-930880458</v>
      </c>
      <c r="D63" s="22"/>
      <c r="E63" s="20" t="s">
        <v>101</v>
      </c>
      <c r="F63" s="21">
        <f>SUM('[1]ESF (cuentas)'!F66)</f>
        <v>0</v>
      </c>
      <c r="G63" s="21">
        <f>SUM('[1]ESF (cuentas)'!G66)</f>
        <v>0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f>SUM('[1]ESF (cuentas)'!B85)</f>
        <v>12560581</v>
      </c>
      <c r="C65" s="21">
        <f>SUM('[1]ESF (cuentas)'!C85)</f>
        <v>12560581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f>SUM('[1]ESF (cuentas)'!B92)</f>
        <v>0</v>
      </c>
      <c r="C67" s="31">
        <f>SUM('[1]ESF (cuentas)'!C92)</f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f>SUM('[1]ESF (cuentas)'!B94)</f>
        <v>1501094</v>
      </c>
      <c r="C69" s="21">
        <f>SUM('[1]ESF (cuentas)'!C94)</f>
        <v>2392681</v>
      </c>
      <c r="D69" s="25"/>
      <c r="E69" s="20" t="s">
        <v>105</v>
      </c>
      <c r="F69" s="21">
        <f>SUM(F63+F61+F59+F57+F55+F53)</f>
        <v>192415529</v>
      </c>
      <c r="G69" s="21">
        <f>SUM(G63+G61+G59+G57+G55+G53)</f>
        <v>204529218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1852327147</v>
      </c>
      <c r="C71" s="21">
        <f>SUM(C69+C65+C63+C61+C59+C57+C55+C53+C67)</f>
        <v>1972827626</v>
      </c>
      <c r="D71" s="25"/>
      <c r="E71" s="20" t="s">
        <v>107</v>
      </c>
      <c r="F71" s="21">
        <f>SUM(F69+F49)</f>
        <v>302968721</v>
      </c>
      <c r="G71" s="21">
        <f>SUM(G69+G49)</f>
        <v>324159993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2211921136</v>
      </c>
      <c r="G75" s="39">
        <f>SUM(G77+G79+G81)</f>
        <v>2211921136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f>SUM('[1]ESF (cuentas)'!F78)</f>
        <v>2204524948</v>
      </c>
      <c r="G77" s="21">
        <f>SUM('[1]ESF (cuentas)'!G78)</f>
        <v>2204524948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f>SUM('[1]ESF (cuentas)'!F80)</f>
        <v>7396188</v>
      </c>
      <c r="G79" s="21">
        <f>SUM('[1]ESF (cuentas)'!G80)</f>
        <v>7396188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f>SUM('[1]ESF (cuentas)'!F82)</f>
        <v>0</v>
      </c>
      <c r="G81" s="21">
        <f>SUM('[1]ESF (cuentas)'!G82)</f>
        <v>0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-254580354</v>
      </c>
      <c r="G83" s="39">
        <f>SUM(G85+G87+G89+G91+G93)</f>
        <v>-271709334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f>SUM('[1]ESF (cuentas)'!F86)</f>
        <v>28647633</v>
      </c>
      <c r="G85" s="21">
        <f>SUM('[1]ESF (cuentas)'!G86)</f>
        <v>-85368519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f>SUM('[1]ESF (cuentas)'!F88)</f>
        <v>-289279988</v>
      </c>
      <c r="G87" s="21">
        <f>SUM('[1]ESF (cuentas)'!G88)</f>
        <v>-192392816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f>SUM('[1]ESF (cuentas)'!F90)</f>
        <v>0</v>
      </c>
      <c r="G89" s="21">
        <f>SUM('[1]ESF (cuentas)'!G90)</f>
        <v>0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f>SUM('[1]ESF (cuentas)'!F94)</f>
        <v>6052001</v>
      </c>
      <c r="G91" s="21">
        <f>SUM('[1]ESF (cuentas)'!G94)</f>
        <v>6052001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f>SUM('[1]ESF (cuentas)'!F97)</f>
        <v>0</v>
      </c>
      <c r="G93" s="21">
        <f>SUM('[1]ESF (cuentas)'!G97)</f>
        <v>0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f>SUM('[1]ESF (cuentas)'!F101)</f>
        <v>0</v>
      </c>
      <c r="G97" s="21">
        <f>SUM('[1]ESF (cuentas)'!G101)</f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f>SUM('[1]ESF (cuentas)'!F103)</f>
        <v>0</v>
      </c>
      <c r="G99" s="21">
        <f>SUM('[1]ESF (cuentas)'!G103)</f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1957340782</v>
      </c>
      <c r="G101" s="21">
        <f>SUM(G75+G83+G95)</f>
        <v>1940211802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123</v>
      </c>
      <c r="B103" s="42">
        <f>SUM(B71+B49)</f>
        <v>2260309503</v>
      </c>
      <c r="C103" s="42">
        <f>SUM(C71+C49)</f>
        <v>2264371795</v>
      </c>
      <c r="D103" s="43"/>
      <c r="E103" s="41" t="s">
        <v>124</v>
      </c>
      <c r="F103" s="42">
        <f>SUM(F101+F71)</f>
        <v>2260309503</v>
      </c>
      <c r="G103" s="42">
        <f>SUM(G101+G71)</f>
        <v>2264371795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x14ac:dyDescent="0.25">
      <c r="A107" s="45"/>
      <c r="B107" s="45"/>
      <c r="C107" s="45"/>
      <c r="E107" s="45"/>
      <c r="F107" s="45"/>
      <c r="G107" s="45"/>
      <c r="H107" s="3"/>
    </row>
    <row r="108" spans="1:8" x14ac:dyDescent="0.25">
      <c r="H108" s="3"/>
    </row>
    <row r="109" spans="1:8" x14ac:dyDescent="0.25">
      <c r="H109" s="3"/>
    </row>
    <row r="110" spans="1:8" x14ac:dyDescent="0.25">
      <c r="H110" s="3"/>
    </row>
    <row r="111" spans="1:8" ht="16.5" x14ac:dyDescent="0.25">
      <c r="A111" s="46"/>
      <c r="B111" s="46"/>
      <c r="C111" s="46"/>
      <c r="D111" s="46"/>
      <c r="E111" s="46"/>
      <c r="F111" s="46"/>
      <c r="G111" s="46"/>
      <c r="H111" s="3"/>
    </row>
    <row r="112" spans="1:8" x14ac:dyDescent="0.25"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</sheetData>
  <mergeCells count="8">
    <mergeCell ref="A111:G111"/>
    <mergeCell ref="A2:G2"/>
    <mergeCell ref="A3:G3"/>
    <mergeCell ref="A4:G4"/>
    <mergeCell ref="A5:G5"/>
    <mergeCell ref="A6:G6"/>
    <mergeCell ref="A107:C107"/>
    <mergeCell ref="E107:G10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2022-10-31T18:54:48Z</dcterms:created>
  <dcterms:modified xsi:type="dcterms:W3CDTF">2022-10-31T18:54:48Z</dcterms:modified>
</cp:coreProperties>
</file>