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D15C00D0-C931-46EB-BC04-133A950616D0}" xr6:coauthVersionLast="47" xr6:coauthVersionMax="47" xr10:uidLastSave="{00000000-0000-0000-0000-000000000000}"/>
  <bookViews>
    <workbookView xWindow="-120" yWindow="-120" windowWidth="20730" windowHeight="11160" xr2:uid="{5F38DB83-30A9-4744-A03B-42460E26E19D}"/>
  </bookViews>
  <sheets>
    <sheet name="11 Clasif x O.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H90" i="1"/>
  <c r="E90" i="1"/>
  <c r="E89" i="1"/>
  <c r="H89" i="1" s="1"/>
  <c r="E88" i="1"/>
  <c r="H88" i="1" s="1"/>
  <c r="H87" i="1"/>
  <c r="E87" i="1"/>
  <c r="E86" i="1"/>
  <c r="H86" i="1" s="1"/>
  <c r="G85" i="1"/>
  <c r="F85" i="1"/>
  <c r="D85" i="1"/>
  <c r="C85" i="1"/>
  <c r="E83" i="1"/>
  <c r="H83" i="1" s="1"/>
  <c r="H82" i="1"/>
  <c r="E82" i="1"/>
  <c r="E81" i="1"/>
  <c r="H81" i="1" s="1"/>
  <c r="G80" i="1"/>
  <c r="F80" i="1"/>
  <c r="D80" i="1"/>
  <c r="C80" i="1"/>
  <c r="E78" i="1"/>
  <c r="H78" i="1" s="1"/>
  <c r="H77" i="1"/>
  <c r="E77" i="1"/>
  <c r="E76" i="1"/>
  <c r="H76" i="1" s="1"/>
  <c r="E75" i="1"/>
  <c r="E74" i="1"/>
  <c r="E73" i="1"/>
  <c r="E72" i="1"/>
  <c r="E71" i="1" s="1"/>
  <c r="H71" i="1" s="1"/>
  <c r="G71" i="1"/>
  <c r="F71" i="1"/>
  <c r="D71" i="1"/>
  <c r="C71" i="1"/>
  <c r="E69" i="1"/>
  <c r="H69" i="1" s="1"/>
  <c r="E68" i="1"/>
  <c r="H68" i="1" s="1"/>
  <c r="H67" i="1"/>
  <c r="E67" i="1"/>
  <c r="E66" i="1" s="1"/>
  <c r="H66" i="1" s="1"/>
  <c r="G66" i="1"/>
  <c r="F66" i="1"/>
  <c r="D66" i="1"/>
  <c r="C66" i="1"/>
  <c r="E64" i="1"/>
  <c r="H64" i="1" s="1"/>
  <c r="E63" i="1"/>
  <c r="H63" i="1" s="1"/>
  <c r="H62" i="1"/>
  <c r="E62" i="1"/>
  <c r="E61" i="1"/>
  <c r="H61" i="1" s="1"/>
  <c r="E60" i="1"/>
  <c r="H60" i="1" s="1"/>
  <c r="H59" i="1"/>
  <c r="E59" i="1"/>
  <c r="E58" i="1"/>
  <c r="H58" i="1" s="1"/>
  <c r="E57" i="1"/>
  <c r="H57" i="1" s="1"/>
  <c r="H56" i="1"/>
  <c r="E56" i="1"/>
  <c r="E55" i="1" s="1"/>
  <c r="H55" i="1" s="1"/>
  <c r="G55" i="1"/>
  <c r="F55" i="1"/>
  <c r="D55" i="1"/>
  <c r="C55" i="1"/>
  <c r="E53" i="1"/>
  <c r="E52" i="1"/>
  <c r="E51" i="1"/>
  <c r="E50" i="1"/>
  <c r="H50" i="1" s="1"/>
  <c r="H49" i="1"/>
  <c r="E49" i="1"/>
  <c r="H48" i="1"/>
  <c r="E48" i="1"/>
  <c r="E47" i="1"/>
  <c r="E44" i="1" s="1"/>
  <c r="H44" i="1" s="1"/>
  <c r="H46" i="1"/>
  <c r="E46" i="1"/>
  <c r="H45" i="1"/>
  <c r="E45" i="1"/>
  <c r="G44" i="1"/>
  <c r="F44" i="1"/>
  <c r="D44" i="1"/>
  <c r="C44" i="1"/>
  <c r="E42" i="1"/>
  <c r="H42" i="1" s="1"/>
  <c r="H41" i="1"/>
  <c r="E41" i="1"/>
  <c r="H40" i="1"/>
  <c r="E40" i="1"/>
  <c r="E39" i="1"/>
  <c r="H39" i="1" s="1"/>
  <c r="H38" i="1"/>
  <c r="E38" i="1"/>
  <c r="H37" i="1"/>
  <c r="E37" i="1"/>
  <c r="E36" i="1"/>
  <c r="E33" i="1" s="1"/>
  <c r="H33" i="1" s="1"/>
  <c r="H35" i="1"/>
  <c r="E35" i="1"/>
  <c r="H34" i="1"/>
  <c r="E34" i="1"/>
  <c r="G33" i="1"/>
  <c r="F33" i="1"/>
  <c r="D33" i="1"/>
  <c r="C33" i="1"/>
  <c r="E31" i="1"/>
  <c r="H31" i="1" s="1"/>
  <c r="H30" i="1"/>
  <c r="E30" i="1"/>
  <c r="H29" i="1"/>
  <c r="E29" i="1"/>
  <c r="E28" i="1"/>
  <c r="H28" i="1" s="1"/>
  <c r="H27" i="1"/>
  <c r="E27" i="1"/>
  <c r="H26" i="1"/>
  <c r="E26" i="1"/>
  <c r="E25" i="1"/>
  <c r="E22" i="1" s="1"/>
  <c r="H22" i="1" s="1"/>
  <c r="H24" i="1"/>
  <c r="E24" i="1"/>
  <c r="H23" i="1"/>
  <c r="E23" i="1"/>
  <c r="G22" i="1"/>
  <c r="F22" i="1"/>
  <c r="D22" i="1"/>
  <c r="C22" i="1"/>
  <c r="E20" i="1"/>
  <c r="H20" i="1" s="1"/>
  <c r="H19" i="1"/>
  <c r="E19" i="1"/>
  <c r="H18" i="1"/>
  <c r="E18" i="1"/>
  <c r="E17" i="1"/>
  <c r="H17" i="1" s="1"/>
  <c r="H16" i="1"/>
  <c r="E16" i="1"/>
  <c r="H15" i="1"/>
  <c r="E15" i="1"/>
  <c r="E14" i="1"/>
  <c r="E13" i="1" s="1"/>
  <c r="G13" i="1"/>
  <c r="F13" i="1"/>
  <c r="D13" i="1"/>
  <c r="C13" i="1"/>
  <c r="G11" i="1"/>
  <c r="F11" i="1"/>
  <c r="D11" i="1"/>
  <c r="C11" i="1"/>
  <c r="H13" i="1" l="1"/>
  <c r="E80" i="1"/>
  <c r="H80" i="1" s="1"/>
  <c r="E85" i="1"/>
  <c r="H85" i="1" s="1"/>
  <c r="H14" i="1"/>
  <c r="H25" i="1"/>
  <c r="H36" i="1"/>
  <c r="H47" i="1"/>
  <c r="E11" i="1" l="1"/>
  <c r="H11" i="1" s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<sst xmlns="http://schemas.openxmlformats.org/spreadsheetml/2006/main" count="90" uniqueCount="90">
  <si>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</si>
  <si>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GOBIERNO ESTATAL</t>
  </si>
  <si>
    <t>ESTADO ANALÍTICO DEL EJERCICIO DEL PRESUPUESTO DE EGRESOS</t>
  </si>
  <si>
    <t>CLASIFICACIÓN POR OBJETO DEL GASTO (CAPÍTULO Y CONCEPTO)</t>
  </si>
  <si>
    <t>DEL 1 DE ENERO AL 31 DE DICIEMBRE DE 2022</t>
  </si>
  <si>
    <t>(Cifras en 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</si>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</sst>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47"/>
      </patternFill>
    </fill>
    <fill>
      <patternFill patternType="solid">
        <fgColor rgb="FFD9D9D9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3" fillId="2" borderId="0" xfId="1" applyFont="1" applyFill="1" applyAlignment="1">
      <alignment horizontal="left" vertical="center"/>
    </xf>
    <xf numFmtId="0" fontId="4" fillId="0" borderId="0" xfId="1" applyFont="1"/>
    <xf numFmtId="0" fontId="5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left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64" fontId="9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0" fontId="9" fillId="4" borderId="0" xfId="1" applyFont="1" applyFill="1" applyAlignment="1">
      <alignment horizontal="center" vertical="top"/>
    </xf>
    <xf numFmtId="164" fontId="9" fillId="4" borderId="0" xfId="1" applyNumberFormat="1" applyFont="1" applyFill="1" applyAlignment="1">
      <alignment vertical="top"/>
    </xf>
    <xf numFmtId="0" fontId="2" fillId="0" borderId="0" xfId="1" applyAlignment="1">
      <alignment vertical="top"/>
    </xf>
    <xf numFmtId="0" fontId="10" fillId="5" borderId="0" xfId="1" applyFont="1" applyFill="1" applyAlignment="1">
      <alignment horizontal="left" vertical="top"/>
    </xf>
    <xf numFmtId="164" fontId="10" fillId="5" borderId="0" xfId="1" applyNumberFormat="1" applyFont="1" applyFill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vertical="top" wrapText="1"/>
    </xf>
    <xf numFmtId="0" fontId="11" fillId="0" borderId="0" xfId="1" applyFont="1" applyAlignment="1">
      <alignment horizontal="justify" vertical="top" wrapText="1"/>
    </xf>
    <xf numFmtId="0" fontId="9" fillId="0" borderId="0" xfId="1" applyFont="1" applyAlignment="1">
      <alignment vertical="top"/>
    </xf>
    <xf numFmtId="0" fontId="10" fillId="5" borderId="0" xfId="1" applyFont="1" applyFill="1" applyAlignment="1">
      <alignment horizontal="left" vertical="top" wrapText="1"/>
    </xf>
    <xf numFmtId="0" fontId="2" fillId="0" borderId="0" xfId="1"/>
    <xf numFmtId="0" fontId="11" fillId="0" borderId="10" xfId="1" applyFont="1" applyBorder="1" applyAlignment="1">
      <alignment vertical="top"/>
    </xf>
    <xf numFmtId="0" fontId="11" fillId="0" borderId="10" xfId="1" applyFont="1" applyBorder="1" applyAlignment="1">
      <alignment horizontal="justify" vertical="top"/>
    </xf>
    <xf numFmtId="164" fontId="11" fillId="0" borderId="10" xfId="1" applyNumberFormat="1" applyFont="1" applyBorder="1" applyAlignment="1">
      <alignment vertical="top"/>
    </xf>
    <xf numFmtId="0" fontId="2" fillId="0" borderId="10" xfId="1" applyBorder="1"/>
    <xf numFmtId="0" fontId="10" fillId="0" borderId="0" xfId="1" applyFont="1" applyAlignment="1">
      <alignment horizontal="justify"/>
    </xf>
    <xf numFmtId="0" fontId="11" fillId="0" borderId="0" xfId="1" applyFont="1" applyAlignment="1">
      <alignment horizontal="justify"/>
    </xf>
    <xf numFmtId="164" fontId="10" fillId="0" borderId="0" xfId="1" applyNumberFormat="1" applyFont="1" applyAlignment="1">
      <alignment vertical="top"/>
    </xf>
    <xf numFmtId="0" fontId="9" fillId="0" borderId="0" xfId="1" applyFont="1"/>
  </cellXfs>
  <cellStyles count="3">
    <cellStyle name="Normal" xfId="0" builtinId="0"/>
    <cellStyle name="Normal 12 3" xfId="2" xr:uid="{6FF947B6-CDF6-44BB-B60E-DA00335C4D73}"/>
    <cellStyle name="Normal 3_1. Ingreso Público" xfId="1" xr:uid="{E3C292B1-7722-421E-B789-5A01191CBD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B645D-292D-42F7-8364-F99297C1C1B0}">
  <dimension ref="A1:T98"/>
  <sheetViews>
    <sheetView showGridLines="0" tabSelected="1" workbookViewId="0">
      <selection activeCell="C9" sqref="A9:XFD71"/>
    </sheetView>
  </sheetViews>
  <sheetFormatPr baseColWidth="10" defaultRowHeight="15" x14ac:dyDescent="0.25"/>
  <cols>
    <col min="1" max="1" width="2.7109375" style="33" customWidth="1"/>
    <col min="2" max="2" width="47.85546875" style="33" customWidth="1"/>
    <col min="3" max="8" width="15.7109375" style="33" customWidth="1"/>
  </cols>
  <sheetData>
    <row r="1" spans="1:20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20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20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20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20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20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20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20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20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20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20" s="22" customFormat="1" ht="16.5" customHeight="1" x14ac:dyDescent="0.25">
      <c r="A11" s="20" t="s">
        <v>16</v>
      </c>
      <c r="B11" s="20"/>
      <c r="C11" s="21">
        <f>SUM(C13,C22,C33,C44,C55,C66,C71,C80,C85)</f>
        <v>81941316438</v>
      </c>
      <c r="D11" s="21">
        <f>SUM(D13,D22,D33,D44,D55,D66,D71,D80,D85)</f>
        <v>4528239143</v>
      </c>
      <c r="E11" s="21">
        <f>SUM(E13,E22,E33,E44,E55,E66,E71,E80,E85)</f>
        <v>86469555581</v>
      </c>
      <c r="F11" s="21">
        <f>SUM(F13,F22,F33,F44,F55,F66,F71,F80,F85)</f>
        <v>79222987366</v>
      </c>
      <c r="G11" s="21">
        <f>SUM(G13,G22,G33,G44,G55,G66,G71,G80,G85)</f>
        <v>78163436191</v>
      </c>
      <c r="H11" s="21">
        <f>E11-F11</f>
        <v>7246568215</v>
      </c>
    </row>
    <row r="12" spans="1:20" s="19" customFormat="1" ht="3.75" customHeight="1" x14ac:dyDescent="0.25">
      <c r="A12" s="17"/>
      <c r="B12" s="17"/>
      <c r="C12" s="18"/>
      <c r="D12" s="18"/>
      <c r="E12" s="18"/>
      <c r="F12" s="18"/>
      <c r="G12" s="18"/>
      <c r="H12" s="18"/>
    </row>
    <row r="13" spans="1:20" s="25" customFormat="1" ht="14.25" customHeight="1" x14ac:dyDescent="0.25">
      <c r="A13" s="23" t="s">
        <v>17</v>
      </c>
      <c r="B13" s="23"/>
      <c r="C13" s="24">
        <f>SUM(C14:C20)</f>
        <v>39853135929</v>
      </c>
      <c r="D13" s="24">
        <f t="shared" ref="D13:G13" si="0">SUM(D14:D20)</f>
        <v>-308534347</v>
      </c>
      <c r="E13" s="24">
        <f t="shared" si="0"/>
        <v>39544601582</v>
      </c>
      <c r="F13" s="24">
        <f t="shared" si="0"/>
        <v>37634314322</v>
      </c>
      <c r="G13" s="24">
        <f t="shared" si="0"/>
        <v>37459618404</v>
      </c>
      <c r="H13" s="24">
        <f>E13-F13</f>
        <v>1910287260</v>
      </c>
      <c r="N13" s="26"/>
      <c r="O13" s="26"/>
      <c r="P13" s="26"/>
      <c r="Q13" s="26"/>
      <c r="R13" s="26"/>
      <c r="S13" s="26"/>
      <c r="T13" s="26"/>
    </row>
    <row r="14" spans="1:20" s="26" customFormat="1" ht="12" customHeight="1" x14ac:dyDescent="0.25">
      <c r="B14" s="27" t="s">
        <v>18</v>
      </c>
      <c r="C14" s="28">
        <v>16739075487</v>
      </c>
      <c r="D14" s="28">
        <v>-43251545</v>
      </c>
      <c r="E14" s="28">
        <f>C14+D14</f>
        <v>16695823942</v>
      </c>
      <c r="F14" s="28">
        <v>16635858980</v>
      </c>
      <c r="G14" s="28">
        <v>16613100392</v>
      </c>
      <c r="H14" s="28">
        <f>E14-F14</f>
        <v>59964962</v>
      </c>
    </row>
    <row r="15" spans="1:20" s="22" customFormat="1" ht="12.75" customHeight="1" x14ac:dyDescent="0.25">
      <c r="A15" s="26"/>
      <c r="B15" s="27" t="s">
        <v>19</v>
      </c>
      <c r="C15" s="28">
        <v>1508162369</v>
      </c>
      <c r="D15" s="28">
        <v>-893058324</v>
      </c>
      <c r="E15" s="28">
        <f t="shared" ref="E15:E81" si="1">C15+D15</f>
        <v>615104045</v>
      </c>
      <c r="F15" s="28">
        <v>571983941</v>
      </c>
      <c r="G15" s="28">
        <v>567171560</v>
      </c>
      <c r="H15" s="28">
        <f t="shared" ref="H15:H20" si="2">E15-F15</f>
        <v>43120104</v>
      </c>
    </row>
    <row r="16" spans="1:20" s="22" customFormat="1" ht="12.75" customHeight="1" x14ac:dyDescent="0.25">
      <c r="A16" s="26"/>
      <c r="B16" s="27" t="s">
        <v>20</v>
      </c>
      <c r="C16" s="28">
        <v>7710702286</v>
      </c>
      <c r="D16" s="28">
        <v>120002635</v>
      </c>
      <c r="E16" s="28">
        <f t="shared" si="1"/>
        <v>7830704921</v>
      </c>
      <c r="F16" s="28">
        <v>7730170004</v>
      </c>
      <c r="G16" s="28">
        <v>7661317146</v>
      </c>
      <c r="H16" s="28">
        <f t="shared" si="2"/>
        <v>100534917</v>
      </c>
    </row>
    <row r="17" spans="1:20" s="22" customFormat="1" ht="12.75" customHeight="1" x14ac:dyDescent="0.25">
      <c r="A17" s="26"/>
      <c r="B17" s="27" t="s">
        <v>21</v>
      </c>
      <c r="C17" s="28">
        <v>4236311455</v>
      </c>
      <c r="D17" s="28">
        <v>496866957</v>
      </c>
      <c r="E17" s="28">
        <f t="shared" si="1"/>
        <v>4733178412</v>
      </c>
      <c r="F17" s="28">
        <v>4712880178</v>
      </c>
      <c r="G17" s="28">
        <v>4672971968</v>
      </c>
      <c r="H17" s="28">
        <f t="shared" si="2"/>
        <v>20298234</v>
      </c>
    </row>
    <row r="18" spans="1:20" s="22" customFormat="1" ht="12.75" customHeight="1" x14ac:dyDescent="0.25">
      <c r="A18" s="26"/>
      <c r="B18" s="27" t="s">
        <v>22</v>
      </c>
      <c r="C18" s="28">
        <v>4266908672</v>
      </c>
      <c r="D18" s="28">
        <v>233803109</v>
      </c>
      <c r="E18" s="28">
        <f t="shared" si="1"/>
        <v>4500711781</v>
      </c>
      <c r="F18" s="28">
        <v>4431789714</v>
      </c>
      <c r="G18" s="28">
        <v>4413844090</v>
      </c>
      <c r="H18" s="28">
        <f t="shared" si="2"/>
        <v>68922067</v>
      </c>
    </row>
    <row r="19" spans="1:20" s="22" customFormat="1" ht="12.75" customHeight="1" x14ac:dyDescent="0.25">
      <c r="A19" s="26"/>
      <c r="B19" s="27" t="s">
        <v>23</v>
      </c>
      <c r="C19" s="28">
        <v>1769211019</v>
      </c>
      <c r="D19" s="28">
        <v>-197802043</v>
      </c>
      <c r="E19" s="28">
        <f t="shared" si="1"/>
        <v>1571408976</v>
      </c>
      <c r="F19" s="28">
        <v>0</v>
      </c>
      <c r="G19" s="28">
        <v>0</v>
      </c>
      <c r="H19" s="28">
        <f t="shared" si="2"/>
        <v>1571408976</v>
      </c>
    </row>
    <row r="20" spans="1:20" s="22" customFormat="1" ht="12.75" customHeight="1" x14ac:dyDescent="0.25">
      <c r="A20" s="26"/>
      <c r="B20" s="27" t="s">
        <v>24</v>
      </c>
      <c r="C20" s="28">
        <v>3622764641</v>
      </c>
      <c r="D20" s="28">
        <v>-25095136</v>
      </c>
      <c r="E20" s="28">
        <f t="shared" si="1"/>
        <v>3597669505</v>
      </c>
      <c r="F20" s="28">
        <v>3551631505</v>
      </c>
      <c r="G20" s="28">
        <v>3531213248</v>
      </c>
      <c r="H20" s="28">
        <f t="shared" si="2"/>
        <v>46038000</v>
      </c>
    </row>
    <row r="21" spans="1:20" s="19" customFormat="1" ht="3.75" customHeight="1" x14ac:dyDescent="0.25">
      <c r="A21" s="17"/>
      <c r="B21" s="17"/>
      <c r="C21" s="18"/>
      <c r="D21" s="18"/>
      <c r="E21" s="28"/>
      <c r="F21" s="18"/>
      <c r="G21" s="18"/>
      <c r="H21" s="18"/>
    </row>
    <row r="22" spans="1:20" s="25" customFormat="1" ht="14.25" customHeight="1" x14ac:dyDescent="0.25">
      <c r="A22" s="23" t="s">
        <v>25</v>
      </c>
      <c r="B22" s="23"/>
      <c r="C22" s="24">
        <f>SUM(C23:C31)</f>
        <v>826093015</v>
      </c>
      <c r="D22" s="24">
        <f t="shared" ref="D22:E22" si="3">SUM(D23:D31)</f>
        <v>504355774</v>
      </c>
      <c r="E22" s="24">
        <f t="shared" si="3"/>
        <v>1330448789</v>
      </c>
      <c r="F22" s="24">
        <f>SUM(F23:F31)</f>
        <v>1179327033</v>
      </c>
      <c r="G22" s="24">
        <f>SUM(G23:G31)</f>
        <v>1111917788</v>
      </c>
      <c r="H22" s="24">
        <f>E22-F22</f>
        <v>151121756</v>
      </c>
      <c r="N22" s="26"/>
      <c r="O22" s="26"/>
      <c r="P22" s="26"/>
      <c r="Q22" s="26"/>
      <c r="R22" s="26"/>
      <c r="S22" s="26"/>
      <c r="T22" s="26"/>
    </row>
    <row r="23" spans="1:20" s="22" customFormat="1" ht="24" customHeight="1" x14ac:dyDescent="0.25">
      <c r="A23" s="29"/>
      <c r="B23" s="30" t="s">
        <v>26</v>
      </c>
      <c r="C23" s="28">
        <v>257656417</v>
      </c>
      <c r="D23" s="28">
        <v>-723311</v>
      </c>
      <c r="E23" s="28">
        <f>C23+D23</f>
        <v>256933106</v>
      </c>
      <c r="F23" s="28">
        <v>212263780</v>
      </c>
      <c r="G23" s="28">
        <v>150700068</v>
      </c>
      <c r="H23" s="28">
        <f>E23-F23</f>
        <v>44669326</v>
      </c>
      <c r="N23" s="31"/>
      <c r="O23" s="31"/>
      <c r="P23" s="31"/>
      <c r="Q23" s="31"/>
      <c r="R23" s="31"/>
      <c r="S23" s="31"/>
    </row>
    <row r="24" spans="1:20" s="22" customFormat="1" ht="12.75" customHeight="1" x14ac:dyDescent="0.25">
      <c r="A24" s="26"/>
      <c r="B24" s="27" t="s">
        <v>27</v>
      </c>
      <c r="C24" s="28">
        <v>258574532</v>
      </c>
      <c r="D24" s="28">
        <v>333867935</v>
      </c>
      <c r="E24" s="28">
        <f t="shared" si="1"/>
        <v>592442467</v>
      </c>
      <c r="F24" s="28">
        <v>554971910</v>
      </c>
      <c r="G24" s="28">
        <v>554586920</v>
      </c>
      <c r="H24" s="28">
        <f t="shared" ref="H24:H31" si="4">E24-F24</f>
        <v>37470557</v>
      </c>
      <c r="S24" s="31"/>
    </row>
    <row r="25" spans="1:20" s="22" customFormat="1" ht="24" customHeight="1" x14ac:dyDescent="0.25">
      <c r="A25" s="26"/>
      <c r="B25" s="30" t="s">
        <v>28</v>
      </c>
      <c r="C25" s="28">
        <v>4942852</v>
      </c>
      <c r="D25" s="28">
        <v>372513</v>
      </c>
      <c r="E25" s="28">
        <f t="shared" si="1"/>
        <v>5315365</v>
      </c>
      <c r="F25" s="28">
        <v>5221453</v>
      </c>
      <c r="G25" s="28">
        <v>5221453</v>
      </c>
      <c r="H25" s="28">
        <f t="shared" si="4"/>
        <v>93912</v>
      </c>
    </row>
    <row r="26" spans="1:20" s="22" customFormat="1" ht="12.75" customHeight="1" x14ac:dyDescent="0.25">
      <c r="A26" s="26"/>
      <c r="B26" s="27" t="s">
        <v>29</v>
      </c>
      <c r="C26" s="28">
        <v>27420837</v>
      </c>
      <c r="D26" s="28">
        <v>58563348</v>
      </c>
      <c r="E26" s="28">
        <f t="shared" si="1"/>
        <v>85984185</v>
      </c>
      <c r="F26" s="28">
        <v>67303103</v>
      </c>
      <c r="G26" s="28">
        <v>67217636</v>
      </c>
      <c r="H26" s="28">
        <f t="shared" si="4"/>
        <v>18681082</v>
      </c>
    </row>
    <row r="27" spans="1:20" s="22" customFormat="1" ht="12.75" customHeight="1" x14ac:dyDescent="0.25">
      <c r="A27" s="26"/>
      <c r="B27" s="27" t="s">
        <v>30</v>
      </c>
      <c r="C27" s="28">
        <v>16390920</v>
      </c>
      <c r="D27" s="28">
        <v>3614031</v>
      </c>
      <c r="E27" s="28">
        <f t="shared" si="1"/>
        <v>20004951</v>
      </c>
      <c r="F27" s="28">
        <v>18326412</v>
      </c>
      <c r="G27" s="28">
        <v>13874042</v>
      </c>
      <c r="H27" s="28">
        <f t="shared" si="4"/>
        <v>1678539</v>
      </c>
    </row>
    <row r="28" spans="1:20" s="22" customFormat="1" ht="12.75" customHeight="1" x14ac:dyDescent="0.25">
      <c r="A28" s="26"/>
      <c r="B28" s="27" t="s">
        <v>31</v>
      </c>
      <c r="C28" s="28">
        <v>179986637</v>
      </c>
      <c r="D28" s="28">
        <v>60254761</v>
      </c>
      <c r="E28" s="28">
        <f t="shared" si="1"/>
        <v>240241398</v>
      </c>
      <c r="F28" s="28">
        <v>214173014</v>
      </c>
      <c r="G28" s="28">
        <v>214093427</v>
      </c>
      <c r="H28" s="28">
        <f t="shared" si="4"/>
        <v>26068384</v>
      </c>
    </row>
    <row r="29" spans="1:20" s="22" customFormat="1" ht="24" customHeight="1" x14ac:dyDescent="0.25">
      <c r="A29" s="26"/>
      <c r="B29" s="30" t="s">
        <v>32</v>
      </c>
      <c r="C29" s="28">
        <v>29131521</v>
      </c>
      <c r="D29" s="28">
        <v>24193638</v>
      </c>
      <c r="E29" s="28">
        <f t="shared" si="1"/>
        <v>53325159</v>
      </c>
      <c r="F29" s="28">
        <v>51171356</v>
      </c>
      <c r="G29" s="28">
        <v>50873412</v>
      </c>
      <c r="H29" s="28">
        <f t="shared" si="4"/>
        <v>2153803</v>
      </c>
    </row>
    <row r="30" spans="1:20" s="22" customFormat="1" ht="12.75" customHeight="1" x14ac:dyDescent="0.25">
      <c r="A30" s="26"/>
      <c r="B30" s="27" t="s">
        <v>33</v>
      </c>
      <c r="C30" s="28">
        <v>6336107</v>
      </c>
      <c r="D30" s="28">
        <v>4629635</v>
      </c>
      <c r="E30" s="28">
        <f t="shared" si="1"/>
        <v>10965742</v>
      </c>
      <c r="F30" s="28">
        <v>5431729</v>
      </c>
      <c r="G30" s="28">
        <v>5431729</v>
      </c>
      <c r="H30" s="28">
        <f t="shared" si="4"/>
        <v>5534013</v>
      </c>
    </row>
    <row r="31" spans="1:20" s="22" customFormat="1" ht="12.75" customHeight="1" x14ac:dyDescent="0.25">
      <c r="A31" s="26"/>
      <c r="B31" s="27" t="s">
        <v>34</v>
      </c>
      <c r="C31" s="28">
        <v>45653192</v>
      </c>
      <c r="D31" s="28">
        <v>19583224</v>
      </c>
      <c r="E31" s="28">
        <f t="shared" si="1"/>
        <v>65236416</v>
      </c>
      <c r="F31" s="28">
        <v>50464276</v>
      </c>
      <c r="G31" s="28">
        <v>49919101</v>
      </c>
      <c r="H31" s="28">
        <f t="shared" si="4"/>
        <v>14772140</v>
      </c>
    </row>
    <row r="32" spans="1:20" s="19" customFormat="1" ht="3.75" customHeight="1" x14ac:dyDescent="0.25">
      <c r="A32" s="17"/>
      <c r="B32" s="17"/>
      <c r="C32" s="18"/>
      <c r="D32" s="18"/>
      <c r="E32" s="28"/>
      <c r="F32" s="18"/>
      <c r="G32" s="18"/>
      <c r="H32" s="18"/>
    </row>
    <row r="33" spans="1:20" s="25" customFormat="1" ht="14.25" customHeight="1" x14ac:dyDescent="0.25">
      <c r="A33" s="23" t="s">
        <v>35</v>
      </c>
      <c r="B33" s="23"/>
      <c r="C33" s="24">
        <f>SUM(C34:C42)</f>
        <v>2314062972</v>
      </c>
      <c r="D33" s="24">
        <f t="shared" ref="D33:G33" si="5">SUM(D34:D42)</f>
        <v>1372141625</v>
      </c>
      <c r="E33" s="24">
        <f t="shared" si="5"/>
        <v>3686204597</v>
      </c>
      <c r="F33" s="24">
        <f t="shared" si="5"/>
        <v>3376253486</v>
      </c>
      <c r="G33" s="24">
        <f t="shared" si="5"/>
        <v>3054589251</v>
      </c>
      <c r="H33" s="24">
        <f>E33-F33</f>
        <v>309951111</v>
      </c>
      <c r="N33" s="26"/>
      <c r="O33" s="26"/>
      <c r="P33" s="26"/>
      <c r="Q33" s="26"/>
      <c r="R33" s="26"/>
      <c r="S33" s="26"/>
      <c r="T33" s="26"/>
    </row>
    <row r="34" spans="1:20" s="22" customFormat="1" ht="12.75" customHeight="1" x14ac:dyDescent="0.25">
      <c r="A34" s="26"/>
      <c r="B34" s="27" t="s">
        <v>36</v>
      </c>
      <c r="C34" s="28">
        <v>437817407</v>
      </c>
      <c r="D34" s="28">
        <v>-72456897</v>
      </c>
      <c r="E34" s="28">
        <f t="shared" si="1"/>
        <v>365360510</v>
      </c>
      <c r="F34" s="28">
        <v>320140077</v>
      </c>
      <c r="G34" s="28">
        <v>308915687</v>
      </c>
      <c r="H34" s="28">
        <f>E34-F34</f>
        <v>45220433</v>
      </c>
    </row>
    <row r="35" spans="1:20" s="22" customFormat="1" ht="12.75" customHeight="1" x14ac:dyDescent="0.25">
      <c r="A35" s="26"/>
      <c r="B35" s="27" t="s">
        <v>37</v>
      </c>
      <c r="C35" s="28">
        <v>234149326</v>
      </c>
      <c r="D35" s="28">
        <v>10310703</v>
      </c>
      <c r="E35" s="28">
        <f t="shared" si="1"/>
        <v>244460029</v>
      </c>
      <c r="F35" s="28">
        <v>228245140</v>
      </c>
      <c r="G35" s="28">
        <v>217495865</v>
      </c>
      <c r="H35" s="28">
        <f t="shared" ref="H35:H42" si="6">E35-F35</f>
        <v>16214889</v>
      </c>
    </row>
    <row r="36" spans="1:20" s="22" customFormat="1" ht="24" customHeight="1" x14ac:dyDescent="0.25">
      <c r="A36" s="26"/>
      <c r="B36" s="30" t="s">
        <v>38</v>
      </c>
      <c r="C36" s="28">
        <v>381662025</v>
      </c>
      <c r="D36" s="28">
        <v>134027989</v>
      </c>
      <c r="E36" s="28">
        <f t="shared" si="1"/>
        <v>515690014</v>
      </c>
      <c r="F36" s="28">
        <v>469423621</v>
      </c>
      <c r="G36" s="28">
        <v>406920567</v>
      </c>
      <c r="H36" s="28">
        <f t="shared" si="6"/>
        <v>46266393</v>
      </c>
    </row>
    <row r="37" spans="1:20" s="22" customFormat="1" ht="12.75" customHeight="1" x14ac:dyDescent="0.25">
      <c r="A37" s="26"/>
      <c r="B37" s="27" t="s">
        <v>39</v>
      </c>
      <c r="C37" s="28">
        <v>59833756</v>
      </c>
      <c r="D37" s="28">
        <v>15985342</v>
      </c>
      <c r="E37" s="28">
        <f t="shared" si="1"/>
        <v>75819098</v>
      </c>
      <c r="F37" s="28">
        <v>71790878</v>
      </c>
      <c r="G37" s="28">
        <v>65882910</v>
      </c>
      <c r="H37" s="28">
        <f t="shared" si="6"/>
        <v>4028220</v>
      </c>
    </row>
    <row r="38" spans="1:20" s="22" customFormat="1" ht="24" customHeight="1" x14ac:dyDescent="0.25">
      <c r="A38" s="26"/>
      <c r="B38" s="30" t="s">
        <v>40</v>
      </c>
      <c r="C38" s="28">
        <v>184827804</v>
      </c>
      <c r="D38" s="28">
        <v>57564800</v>
      </c>
      <c r="E38" s="28">
        <f t="shared" si="1"/>
        <v>242392604</v>
      </c>
      <c r="F38" s="28">
        <v>190055952</v>
      </c>
      <c r="G38" s="28">
        <v>146451879</v>
      </c>
      <c r="H38" s="28">
        <f t="shared" si="6"/>
        <v>52336652</v>
      </c>
    </row>
    <row r="39" spans="1:20" s="22" customFormat="1" ht="12.75" customHeight="1" x14ac:dyDescent="0.25">
      <c r="A39" s="26"/>
      <c r="B39" s="27" t="s">
        <v>41</v>
      </c>
      <c r="C39" s="28">
        <v>29941875</v>
      </c>
      <c r="D39" s="28">
        <v>21756026</v>
      </c>
      <c r="E39" s="28">
        <f t="shared" si="1"/>
        <v>51697901</v>
      </c>
      <c r="F39" s="28">
        <v>50622081</v>
      </c>
      <c r="G39" s="28">
        <v>50538647</v>
      </c>
      <c r="H39" s="28">
        <f t="shared" si="6"/>
        <v>1075820</v>
      </c>
    </row>
    <row r="40" spans="1:20" s="22" customFormat="1" ht="12.75" customHeight="1" x14ac:dyDescent="0.25">
      <c r="A40" s="26"/>
      <c r="B40" s="27" t="s">
        <v>42</v>
      </c>
      <c r="C40" s="28">
        <v>120549839</v>
      </c>
      <c r="D40" s="28">
        <v>-2939719</v>
      </c>
      <c r="E40" s="28">
        <f t="shared" si="1"/>
        <v>117610120</v>
      </c>
      <c r="F40" s="28">
        <v>100254235</v>
      </c>
      <c r="G40" s="28">
        <v>98781696</v>
      </c>
      <c r="H40" s="28">
        <f t="shared" si="6"/>
        <v>17355885</v>
      </c>
    </row>
    <row r="41" spans="1:20" s="22" customFormat="1" ht="12.75" customHeight="1" x14ac:dyDescent="0.25">
      <c r="A41" s="26"/>
      <c r="B41" s="27" t="s">
        <v>43</v>
      </c>
      <c r="C41" s="28">
        <v>96140423</v>
      </c>
      <c r="D41" s="28">
        <v>344825730</v>
      </c>
      <c r="E41" s="28">
        <f t="shared" si="1"/>
        <v>440966153</v>
      </c>
      <c r="F41" s="28">
        <v>409384717</v>
      </c>
      <c r="G41" s="28">
        <v>404169828</v>
      </c>
      <c r="H41" s="28">
        <f t="shared" si="6"/>
        <v>31581436</v>
      </c>
    </row>
    <row r="42" spans="1:20" s="22" customFormat="1" ht="12.75" customHeight="1" x14ac:dyDescent="0.25">
      <c r="A42" s="26"/>
      <c r="B42" s="27" t="s">
        <v>44</v>
      </c>
      <c r="C42" s="28">
        <v>769140517</v>
      </c>
      <c r="D42" s="28">
        <v>863067651</v>
      </c>
      <c r="E42" s="28">
        <f t="shared" si="1"/>
        <v>1632208168</v>
      </c>
      <c r="F42" s="28">
        <v>1536336785</v>
      </c>
      <c r="G42" s="28">
        <v>1355432172</v>
      </c>
      <c r="H42" s="28">
        <f t="shared" si="6"/>
        <v>95871383</v>
      </c>
    </row>
    <row r="43" spans="1:20" s="19" customFormat="1" ht="3.75" customHeight="1" x14ac:dyDescent="0.25">
      <c r="A43" s="17"/>
      <c r="B43" s="17"/>
      <c r="C43" s="18"/>
      <c r="D43" s="18"/>
      <c r="E43" s="28"/>
      <c r="F43" s="18"/>
      <c r="G43" s="18"/>
      <c r="H43" s="18"/>
    </row>
    <row r="44" spans="1:20" s="25" customFormat="1" ht="24.95" customHeight="1" x14ac:dyDescent="0.25">
      <c r="A44" s="32" t="s">
        <v>45</v>
      </c>
      <c r="B44" s="32"/>
      <c r="C44" s="24">
        <f>SUM(C45:C53)</f>
        <v>5438669403</v>
      </c>
      <c r="D44" s="24">
        <f t="shared" ref="D44:G44" si="7">SUM(D45:D53)</f>
        <v>-356202239</v>
      </c>
      <c r="E44" s="24">
        <f t="shared" si="7"/>
        <v>5082467164</v>
      </c>
      <c r="F44" s="24">
        <f t="shared" si="7"/>
        <v>4872487320</v>
      </c>
      <c r="G44" s="24">
        <f t="shared" si="7"/>
        <v>4798591992</v>
      </c>
      <c r="H44" s="24">
        <f>E44-F44</f>
        <v>209979844</v>
      </c>
      <c r="N44" s="26"/>
      <c r="O44" s="26"/>
      <c r="P44" s="26"/>
      <c r="Q44" s="26"/>
      <c r="R44" s="26"/>
      <c r="S44" s="26"/>
      <c r="T44" s="26"/>
    </row>
    <row r="45" spans="1:20" s="26" customFormat="1" ht="12" customHeight="1" x14ac:dyDescent="0.25">
      <c r="A45" s="27"/>
      <c r="B45" s="27" t="s">
        <v>46</v>
      </c>
      <c r="C45" s="28">
        <v>1875516828</v>
      </c>
      <c r="D45" s="28">
        <v>-75828754</v>
      </c>
      <c r="E45" s="28">
        <f t="shared" si="1"/>
        <v>1799688074</v>
      </c>
      <c r="F45" s="28">
        <v>1763837442</v>
      </c>
      <c r="G45" s="28">
        <v>1763837442</v>
      </c>
      <c r="H45" s="28">
        <f>E45-F45</f>
        <v>35850632</v>
      </c>
    </row>
    <row r="46" spans="1:20" s="22" customFormat="1" ht="12.75" customHeight="1" x14ac:dyDescent="0.25">
      <c r="A46" s="26"/>
      <c r="B46" s="27" t="s">
        <v>47</v>
      </c>
      <c r="C46" s="28">
        <v>39323535</v>
      </c>
      <c r="D46" s="28">
        <v>242402977</v>
      </c>
      <c r="E46" s="28">
        <f t="shared" si="1"/>
        <v>281726512</v>
      </c>
      <c r="F46" s="28">
        <v>281287619</v>
      </c>
      <c r="G46" s="28">
        <v>279597528</v>
      </c>
      <c r="H46" s="28">
        <f t="shared" ref="H46:H50" si="8">E46-F46</f>
        <v>438893</v>
      </c>
    </row>
    <row r="47" spans="1:20" s="22" customFormat="1" ht="12.75" customHeight="1" x14ac:dyDescent="0.25">
      <c r="A47" s="26"/>
      <c r="B47" s="27" t="s">
        <v>48</v>
      </c>
      <c r="C47" s="28">
        <v>480661374</v>
      </c>
      <c r="D47" s="28">
        <v>68241612</v>
      </c>
      <c r="E47" s="28">
        <f t="shared" si="1"/>
        <v>548902986</v>
      </c>
      <c r="F47" s="28">
        <v>472625407</v>
      </c>
      <c r="G47" s="28">
        <v>471833935</v>
      </c>
      <c r="H47" s="28">
        <f t="shared" si="8"/>
        <v>76277579</v>
      </c>
    </row>
    <row r="48" spans="1:20" s="22" customFormat="1" ht="12.75" customHeight="1" x14ac:dyDescent="0.25">
      <c r="A48" s="26"/>
      <c r="B48" s="27" t="s">
        <v>49</v>
      </c>
      <c r="C48" s="28">
        <v>1409592303</v>
      </c>
      <c r="D48" s="28">
        <v>-400638986</v>
      </c>
      <c r="E48" s="28">
        <f t="shared" si="1"/>
        <v>1008953317</v>
      </c>
      <c r="F48" s="28">
        <v>912426807</v>
      </c>
      <c r="G48" s="28">
        <v>841054131</v>
      </c>
      <c r="H48" s="28">
        <f t="shared" si="8"/>
        <v>96526510</v>
      </c>
    </row>
    <row r="49" spans="1:20" s="22" customFormat="1" ht="12.75" customHeight="1" x14ac:dyDescent="0.25">
      <c r="A49" s="26"/>
      <c r="B49" s="27" t="s">
        <v>50</v>
      </c>
      <c r="C49" s="28">
        <v>1619498914</v>
      </c>
      <c r="D49" s="28">
        <v>-219218324</v>
      </c>
      <c r="E49" s="28">
        <f t="shared" si="1"/>
        <v>1400280590</v>
      </c>
      <c r="F49" s="28">
        <v>1400101424</v>
      </c>
      <c r="G49" s="28">
        <v>1400101424</v>
      </c>
      <c r="H49" s="28">
        <f t="shared" si="8"/>
        <v>179166</v>
      </c>
    </row>
    <row r="50" spans="1:20" s="22" customFormat="1" ht="12.75" customHeight="1" x14ac:dyDescent="0.25">
      <c r="A50" s="26"/>
      <c r="B50" s="27" t="s">
        <v>51</v>
      </c>
      <c r="C50" s="28">
        <v>14076449</v>
      </c>
      <c r="D50" s="28">
        <v>28839236</v>
      </c>
      <c r="E50" s="28">
        <f t="shared" si="1"/>
        <v>42915685</v>
      </c>
      <c r="F50" s="28">
        <v>42208621</v>
      </c>
      <c r="G50" s="28">
        <v>42167532</v>
      </c>
      <c r="H50" s="28">
        <f t="shared" si="8"/>
        <v>707064</v>
      </c>
    </row>
    <row r="51" spans="1:20" s="22" customFormat="1" ht="12.75" customHeight="1" x14ac:dyDescent="0.25">
      <c r="A51" s="26"/>
      <c r="B51" s="27" t="s">
        <v>52</v>
      </c>
      <c r="C51" s="28">
        <v>0</v>
      </c>
      <c r="D51" s="28">
        <v>0</v>
      </c>
      <c r="E51" s="28">
        <f t="shared" si="1"/>
        <v>0</v>
      </c>
      <c r="F51" s="28">
        <v>0</v>
      </c>
      <c r="G51" s="28">
        <v>0</v>
      </c>
      <c r="H51" s="28">
        <v>0</v>
      </c>
    </row>
    <row r="52" spans="1:20" s="22" customFormat="1" ht="12.75" customHeight="1" x14ac:dyDescent="0.25">
      <c r="A52" s="26"/>
      <c r="B52" s="27" t="s">
        <v>53</v>
      </c>
      <c r="C52" s="28">
        <v>0</v>
      </c>
      <c r="D52" s="28">
        <v>0</v>
      </c>
      <c r="E52" s="28">
        <f t="shared" si="1"/>
        <v>0</v>
      </c>
      <c r="F52" s="28">
        <v>0</v>
      </c>
      <c r="G52" s="28">
        <v>0</v>
      </c>
      <c r="H52" s="28">
        <v>0</v>
      </c>
    </row>
    <row r="53" spans="1:20" s="22" customFormat="1" ht="12.75" customHeight="1" x14ac:dyDescent="0.25">
      <c r="A53" s="26"/>
      <c r="B53" s="27" t="s">
        <v>54</v>
      </c>
      <c r="C53" s="28">
        <v>0</v>
      </c>
      <c r="D53" s="28">
        <v>0</v>
      </c>
      <c r="E53" s="28">
        <f t="shared" si="1"/>
        <v>0</v>
      </c>
      <c r="F53" s="28">
        <v>0</v>
      </c>
      <c r="G53" s="28">
        <v>0</v>
      </c>
      <c r="H53" s="28">
        <v>0</v>
      </c>
    </row>
    <row r="54" spans="1:20" s="19" customFormat="1" ht="3" customHeight="1" x14ac:dyDescent="0.25">
      <c r="A54" s="17"/>
      <c r="B54" s="17"/>
      <c r="C54" s="18"/>
      <c r="D54" s="18"/>
      <c r="E54" s="28"/>
      <c r="F54" s="18"/>
      <c r="G54" s="18"/>
      <c r="H54" s="18"/>
    </row>
    <row r="55" spans="1:20" s="25" customFormat="1" ht="14.25" customHeight="1" x14ac:dyDescent="0.25">
      <c r="A55" s="23" t="s">
        <v>55</v>
      </c>
      <c r="B55" s="23"/>
      <c r="C55" s="24">
        <f>SUM(C56:C64)</f>
        <v>432584831</v>
      </c>
      <c r="D55" s="24">
        <f>SUM(D56:D64)</f>
        <v>70034358</v>
      </c>
      <c r="E55" s="24">
        <f>SUM(E56:E64)</f>
        <v>502619189</v>
      </c>
      <c r="F55" s="24">
        <f>SUM(F56:F64)</f>
        <v>368406050</v>
      </c>
      <c r="G55" s="24">
        <f>SUM(G56:G64)</f>
        <v>330699974</v>
      </c>
      <c r="H55" s="24">
        <f>E55-F55</f>
        <v>134213139</v>
      </c>
      <c r="N55" s="26"/>
      <c r="O55" s="26"/>
      <c r="P55" s="26"/>
      <c r="Q55" s="26"/>
      <c r="R55" s="26"/>
      <c r="S55" s="26"/>
      <c r="T55" s="26"/>
    </row>
    <row r="56" spans="1:20" s="22" customFormat="1" ht="12.75" customHeight="1" x14ac:dyDescent="0.25">
      <c r="A56" s="26"/>
      <c r="B56" s="27" t="s">
        <v>56</v>
      </c>
      <c r="C56" s="28">
        <v>146928520</v>
      </c>
      <c r="D56" s="28">
        <v>70363021</v>
      </c>
      <c r="E56" s="28">
        <f t="shared" si="1"/>
        <v>217291541</v>
      </c>
      <c r="F56" s="28">
        <v>210766310</v>
      </c>
      <c r="G56" s="28">
        <v>192159518</v>
      </c>
      <c r="H56" s="28">
        <f>E56-F56</f>
        <v>6525231</v>
      </c>
    </row>
    <row r="57" spans="1:20" s="22" customFormat="1" ht="12.75" customHeight="1" x14ac:dyDescent="0.25">
      <c r="A57" s="26"/>
      <c r="B57" s="27" t="s">
        <v>57</v>
      </c>
      <c r="C57" s="28">
        <v>932034</v>
      </c>
      <c r="D57" s="28">
        <v>7089781</v>
      </c>
      <c r="E57" s="28">
        <f t="shared" si="1"/>
        <v>8021815</v>
      </c>
      <c r="F57" s="28">
        <v>7800247</v>
      </c>
      <c r="G57" s="28">
        <v>4355297</v>
      </c>
      <c r="H57" s="28">
        <f t="shared" ref="H57:H64" si="9">E57-F57</f>
        <v>221568</v>
      </c>
    </row>
    <row r="58" spans="1:20" s="22" customFormat="1" ht="12.75" customHeight="1" x14ac:dyDescent="0.25">
      <c r="A58" s="26"/>
      <c r="B58" s="27" t="s">
        <v>58</v>
      </c>
      <c r="C58" s="28">
        <v>1254680</v>
      </c>
      <c r="D58" s="28">
        <v>8080926</v>
      </c>
      <c r="E58" s="28">
        <f t="shared" si="1"/>
        <v>9335606</v>
      </c>
      <c r="F58" s="28">
        <v>9327684</v>
      </c>
      <c r="G58" s="28">
        <v>9327684</v>
      </c>
      <c r="H58" s="28">
        <f t="shared" si="9"/>
        <v>7922</v>
      </c>
    </row>
    <row r="59" spans="1:20" s="22" customFormat="1" ht="12.75" customHeight="1" x14ac:dyDescent="0.25">
      <c r="A59" s="26"/>
      <c r="B59" s="27" t="s">
        <v>59</v>
      </c>
      <c r="C59" s="28">
        <v>1104357</v>
      </c>
      <c r="D59" s="28">
        <v>39752461</v>
      </c>
      <c r="E59" s="28">
        <f t="shared" si="1"/>
        <v>40856818</v>
      </c>
      <c r="F59" s="28">
        <v>37819755</v>
      </c>
      <c r="G59" s="28">
        <v>29184465</v>
      </c>
      <c r="H59" s="28">
        <f t="shared" si="9"/>
        <v>3037063</v>
      </c>
    </row>
    <row r="60" spans="1:20" s="22" customFormat="1" ht="12.75" customHeight="1" x14ac:dyDescent="0.25">
      <c r="A60" s="26"/>
      <c r="B60" s="27" t="s">
        <v>60</v>
      </c>
      <c r="C60" s="28">
        <v>3867360</v>
      </c>
      <c r="D60" s="28">
        <v>-2834602</v>
      </c>
      <c r="E60" s="28">
        <f t="shared" si="1"/>
        <v>1032758</v>
      </c>
      <c r="F60" s="28">
        <v>1032554</v>
      </c>
      <c r="G60" s="28">
        <v>1032554</v>
      </c>
      <c r="H60" s="28">
        <f t="shared" si="9"/>
        <v>204</v>
      </c>
    </row>
    <row r="61" spans="1:20" s="22" customFormat="1" ht="12.75" customHeight="1" x14ac:dyDescent="0.25">
      <c r="A61" s="26"/>
      <c r="B61" s="27" t="s">
        <v>61</v>
      </c>
      <c r="C61" s="28">
        <v>98929816</v>
      </c>
      <c r="D61" s="28">
        <v>-16420650</v>
      </c>
      <c r="E61" s="28">
        <f t="shared" si="1"/>
        <v>82509166</v>
      </c>
      <c r="F61" s="28">
        <v>66432641</v>
      </c>
      <c r="G61" s="28">
        <v>60357257</v>
      </c>
      <c r="H61" s="28">
        <f t="shared" si="9"/>
        <v>16076525</v>
      </c>
    </row>
    <row r="62" spans="1:20" s="22" customFormat="1" ht="12.75" customHeight="1" x14ac:dyDescent="0.25">
      <c r="A62" s="26"/>
      <c r="B62" s="27" t="s">
        <v>62</v>
      </c>
      <c r="C62" s="28">
        <v>0</v>
      </c>
      <c r="D62" s="28">
        <v>0</v>
      </c>
      <c r="E62" s="28">
        <f t="shared" si="1"/>
        <v>0</v>
      </c>
      <c r="F62" s="28">
        <v>0</v>
      </c>
      <c r="G62" s="28">
        <v>0</v>
      </c>
      <c r="H62" s="28">
        <f t="shared" si="9"/>
        <v>0</v>
      </c>
    </row>
    <row r="63" spans="1:20" s="22" customFormat="1" ht="12.75" customHeight="1" x14ac:dyDescent="0.25">
      <c r="A63" s="26"/>
      <c r="B63" s="27" t="s">
        <v>63</v>
      </c>
      <c r="C63" s="28">
        <v>158052844</v>
      </c>
      <c r="D63" s="28">
        <v>-50809669</v>
      </c>
      <c r="E63" s="28">
        <f t="shared" si="1"/>
        <v>107243175</v>
      </c>
      <c r="F63" s="28">
        <v>0</v>
      </c>
      <c r="G63" s="28">
        <v>0</v>
      </c>
      <c r="H63" s="28">
        <f t="shared" si="9"/>
        <v>107243175</v>
      </c>
    </row>
    <row r="64" spans="1:20" s="22" customFormat="1" ht="12.75" customHeight="1" x14ac:dyDescent="0.25">
      <c r="A64" s="26"/>
      <c r="B64" s="27" t="s">
        <v>64</v>
      </c>
      <c r="C64" s="28">
        <v>21515220</v>
      </c>
      <c r="D64" s="28">
        <v>14813090</v>
      </c>
      <c r="E64" s="28">
        <f t="shared" si="1"/>
        <v>36328310</v>
      </c>
      <c r="F64" s="28">
        <v>35226859</v>
      </c>
      <c r="G64" s="28">
        <v>34283199</v>
      </c>
      <c r="H64" s="28">
        <f t="shared" si="9"/>
        <v>1101451</v>
      </c>
    </row>
    <row r="65" spans="1:20" ht="3.75" customHeight="1" x14ac:dyDescent="0.25">
      <c r="I65" s="33"/>
    </row>
    <row r="66" spans="1:20" s="25" customFormat="1" ht="14.25" customHeight="1" x14ac:dyDescent="0.25">
      <c r="A66" s="23" t="s">
        <v>65</v>
      </c>
      <c r="B66" s="23"/>
      <c r="C66" s="24">
        <f>SUM(C67:C69)</f>
        <v>2963195569</v>
      </c>
      <c r="D66" s="24">
        <f t="shared" ref="D66:G66" si="10">SUM(D67:D69)</f>
        <v>-828282280</v>
      </c>
      <c r="E66" s="24">
        <f t="shared" si="10"/>
        <v>2134913289</v>
      </c>
      <c r="F66" s="24">
        <f t="shared" si="10"/>
        <v>2033085228</v>
      </c>
      <c r="G66" s="24">
        <f t="shared" si="10"/>
        <v>1650569221</v>
      </c>
      <c r="H66" s="24">
        <f>E66-F66</f>
        <v>101828061</v>
      </c>
      <c r="N66" s="26"/>
      <c r="O66" s="26"/>
      <c r="P66" s="26"/>
      <c r="Q66" s="26"/>
      <c r="R66" s="26"/>
      <c r="S66" s="26"/>
      <c r="T66" s="26"/>
    </row>
    <row r="67" spans="1:20" s="22" customFormat="1" ht="12.75" customHeight="1" x14ac:dyDescent="0.25">
      <c r="A67" s="26"/>
      <c r="B67" s="27" t="s">
        <v>66</v>
      </c>
      <c r="C67" s="28">
        <v>2726541121</v>
      </c>
      <c r="D67" s="28">
        <v>-885212703</v>
      </c>
      <c r="E67" s="28">
        <f t="shared" si="1"/>
        <v>1841328418</v>
      </c>
      <c r="F67" s="28">
        <v>1788907251</v>
      </c>
      <c r="G67" s="28">
        <v>1448773568</v>
      </c>
      <c r="H67" s="28">
        <f>E67-F67</f>
        <v>52421167</v>
      </c>
    </row>
    <row r="68" spans="1:20" s="22" customFormat="1" ht="12.75" customHeight="1" x14ac:dyDescent="0.25">
      <c r="A68" s="26"/>
      <c r="B68" s="27" t="s">
        <v>67</v>
      </c>
      <c r="C68" s="28">
        <v>236654448</v>
      </c>
      <c r="D68" s="28">
        <v>56930423</v>
      </c>
      <c r="E68" s="28">
        <f t="shared" si="1"/>
        <v>293584871</v>
      </c>
      <c r="F68" s="28">
        <v>244177977</v>
      </c>
      <c r="G68" s="28">
        <v>201795653</v>
      </c>
      <c r="H68" s="28">
        <f t="shared" ref="H68:H69" si="11">E68-F68</f>
        <v>49406894</v>
      </c>
    </row>
    <row r="69" spans="1:20" s="22" customFormat="1" ht="12.75" customHeight="1" x14ac:dyDescent="0.25">
      <c r="A69" s="34"/>
      <c r="B69" s="35" t="s">
        <v>68</v>
      </c>
      <c r="C69" s="36">
        <v>0</v>
      </c>
      <c r="D69" s="36">
        <v>0</v>
      </c>
      <c r="E69" s="36">
        <f t="shared" si="1"/>
        <v>0</v>
      </c>
      <c r="F69" s="36">
        <v>0</v>
      </c>
      <c r="G69" s="36">
        <v>0</v>
      </c>
      <c r="H69" s="36">
        <f t="shared" si="11"/>
        <v>0</v>
      </c>
    </row>
    <row r="70" spans="1:20" ht="3.75" customHeight="1" x14ac:dyDescent="0.25">
      <c r="I70" s="33"/>
    </row>
    <row r="71" spans="1:20" s="25" customFormat="1" ht="14.25" customHeight="1" x14ac:dyDescent="0.25">
      <c r="A71" s="23" t="s">
        <v>69</v>
      </c>
      <c r="B71" s="23"/>
      <c r="C71" s="24">
        <f t="shared" ref="C71:G71" si="12">SUM(C72:C78)</f>
        <v>2650277210</v>
      </c>
      <c r="D71" s="24">
        <f t="shared" si="12"/>
        <v>3968277857</v>
      </c>
      <c r="E71" s="24">
        <f t="shared" si="12"/>
        <v>6618555067</v>
      </c>
      <c r="F71" s="24">
        <f t="shared" si="12"/>
        <v>2195624295</v>
      </c>
      <c r="G71" s="24">
        <f t="shared" si="12"/>
        <v>2195624295</v>
      </c>
      <c r="H71" s="24">
        <f>E71-F71</f>
        <v>4422930772</v>
      </c>
      <c r="N71" s="26"/>
      <c r="O71" s="26"/>
      <c r="P71" s="26"/>
      <c r="Q71" s="26"/>
      <c r="R71" s="26"/>
      <c r="S71" s="26"/>
      <c r="T71" s="26"/>
    </row>
    <row r="72" spans="1:20" s="22" customFormat="1" ht="12.75" customHeight="1" x14ac:dyDescent="0.25">
      <c r="A72" s="26"/>
      <c r="B72" s="27" t="s">
        <v>70</v>
      </c>
      <c r="C72" s="28">
        <v>0</v>
      </c>
      <c r="D72" s="28">
        <v>0</v>
      </c>
      <c r="E72" s="28">
        <f t="shared" si="1"/>
        <v>0</v>
      </c>
      <c r="F72" s="28">
        <v>0</v>
      </c>
      <c r="G72" s="28">
        <v>0</v>
      </c>
      <c r="H72" s="28">
        <v>0</v>
      </c>
    </row>
    <row r="73" spans="1:20" s="22" customFormat="1" ht="12.75" customHeight="1" x14ac:dyDescent="0.25">
      <c r="A73" s="26"/>
      <c r="B73" s="27" t="s">
        <v>71</v>
      </c>
      <c r="C73" s="28">
        <v>0</v>
      </c>
      <c r="D73" s="28">
        <v>0</v>
      </c>
      <c r="E73" s="28">
        <f t="shared" si="1"/>
        <v>0</v>
      </c>
      <c r="F73" s="28">
        <v>0</v>
      </c>
      <c r="G73" s="28">
        <v>0</v>
      </c>
      <c r="H73" s="28">
        <v>0</v>
      </c>
    </row>
    <row r="74" spans="1:20" s="22" customFormat="1" ht="12.75" customHeight="1" x14ac:dyDescent="0.25">
      <c r="A74" s="26"/>
      <c r="B74" s="27" t="s">
        <v>72</v>
      </c>
      <c r="C74" s="28">
        <v>0</v>
      </c>
      <c r="D74" s="28">
        <v>0</v>
      </c>
      <c r="E74" s="28">
        <f t="shared" si="1"/>
        <v>0</v>
      </c>
      <c r="F74" s="28">
        <v>0</v>
      </c>
      <c r="G74" s="28">
        <v>0</v>
      </c>
      <c r="H74" s="28">
        <v>0</v>
      </c>
    </row>
    <row r="75" spans="1:20" s="22" customFormat="1" ht="12.75" customHeight="1" x14ac:dyDescent="0.25">
      <c r="A75" s="26"/>
      <c r="B75" s="27" t="s">
        <v>73</v>
      </c>
      <c r="C75" s="28">
        <v>0</v>
      </c>
      <c r="D75" s="28">
        <v>0</v>
      </c>
      <c r="E75" s="28">
        <f t="shared" si="1"/>
        <v>0</v>
      </c>
      <c r="F75" s="28">
        <v>0</v>
      </c>
      <c r="G75" s="28">
        <v>0</v>
      </c>
      <c r="H75" s="28">
        <v>0</v>
      </c>
    </row>
    <row r="76" spans="1:20" s="22" customFormat="1" ht="12.75" customHeight="1" x14ac:dyDescent="0.25">
      <c r="A76" s="26"/>
      <c r="B76" s="27" t="s">
        <v>74</v>
      </c>
      <c r="C76" s="28">
        <v>1573284744</v>
      </c>
      <c r="D76" s="28">
        <v>622387780</v>
      </c>
      <c r="E76" s="28">
        <f t="shared" si="1"/>
        <v>2195672524</v>
      </c>
      <c r="F76" s="28">
        <v>2195624295</v>
      </c>
      <c r="G76" s="28">
        <v>2195624295</v>
      </c>
      <c r="H76" s="28">
        <f t="shared" ref="H76:H78" si="13">E76-F76</f>
        <v>48229</v>
      </c>
    </row>
    <row r="77" spans="1:20" s="22" customFormat="1" ht="12.75" customHeight="1" x14ac:dyDescent="0.25">
      <c r="A77" s="26"/>
      <c r="B77" s="27" t="s">
        <v>75</v>
      </c>
      <c r="C77" s="28">
        <v>0</v>
      </c>
      <c r="D77" s="28">
        <v>0</v>
      </c>
      <c r="E77" s="28">
        <f t="shared" si="1"/>
        <v>0</v>
      </c>
      <c r="F77" s="28">
        <v>0</v>
      </c>
      <c r="G77" s="28">
        <v>0</v>
      </c>
      <c r="H77" s="28">
        <f t="shared" si="13"/>
        <v>0</v>
      </c>
    </row>
    <row r="78" spans="1:20" s="22" customFormat="1" ht="24" customHeight="1" x14ac:dyDescent="0.25">
      <c r="A78" s="26"/>
      <c r="B78" s="30" t="s">
        <v>76</v>
      </c>
      <c r="C78" s="28">
        <v>1076992466</v>
      </c>
      <c r="D78" s="28">
        <v>3345890077</v>
      </c>
      <c r="E78" s="28">
        <f t="shared" si="1"/>
        <v>4422882543</v>
      </c>
      <c r="F78" s="28">
        <v>0</v>
      </c>
      <c r="G78" s="28">
        <v>0</v>
      </c>
      <c r="H78" s="28">
        <f t="shared" si="13"/>
        <v>4422882543</v>
      </c>
    </row>
    <row r="79" spans="1:20" ht="3.75" customHeight="1" x14ac:dyDescent="0.25">
      <c r="I79" s="33"/>
    </row>
    <row r="80" spans="1:20" s="25" customFormat="1" ht="14.25" customHeight="1" x14ac:dyDescent="0.25">
      <c r="A80" s="23" t="s">
        <v>77</v>
      </c>
      <c r="B80" s="23"/>
      <c r="C80" s="24">
        <f>SUM(C81:C83)</f>
        <v>26201633380</v>
      </c>
      <c r="D80" s="24">
        <f>SUM(D81:D83)</f>
        <v>-64533200</v>
      </c>
      <c r="E80" s="24">
        <f>SUM(E81:E83)</f>
        <v>26137100180</v>
      </c>
      <c r="F80" s="24">
        <f>SUM(F81:F83)</f>
        <v>26137100180</v>
      </c>
      <c r="G80" s="24">
        <f>SUM(G81:G83)</f>
        <v>26135696721</v>
      </c>
      <c r="H80" s="24">
        <f>E80-F80</f>
        <v>0</v>
      </c>
      <c r="N80" s="26"/>
      <c r="O80" s="26"/>
      <c r="P80" s="26"/>
      <c r="Q80" s="26"/>
      <c r="R80" s="26"/>
      <c r="S80" s="26"/>
      <c r="T80" s="26"/>
    </row>
    <row r="81" spans="1:20" s="22" customFormat="1" ht="12.75" customHeight="1" x14ac:dyDescent="0.25">
      <c r="A81" s="26"/>
      <c r="B81" s="27" t="s">
        <v>78</v>
      </c>
      <c r="C81" s="28">
        <v>8333537680</v>
      </c>
      <c r="D81" s="28">
        <v>550028899</v>
      </c>
      <c r="E81" s="28">
        <f t="shared" si="1"/>
        <v>8883566579</v>
      </c>
      <c r="F81" s="28">
        <v>8883566579</v>
      </c>
      <c r="G81" s="28">
        <v>8882163120</v>
      </c>
      <c r="H81" s="28">
        <f>E81-F81</f>
        <v>0</v>
      </c>
    </row>
    <row r="82" spans="1:20" s="22" customFormat="1" ht="12.75" customHeight="1" x14ac:dyDescent="0.25">
      <c r="A82" s="26"/>
      <c r="B82" s="27" t="s">
        <v>79</v>
      </c>
      <c r="C82" s="28">
        <v>17868095700</v>
      </c>
      <c r="D82" s="28">
        <v>-614562099</v>
      </c>
      <c r="E82" s="28">
        <f t="shared" ref="E82:E92" si="14">C82+D82</f>
        <v>17253533601</v>
      </c>
      <c r="F82" s="28">
        <v>17253533601</v>
      </c>
      <c r="G82" s="28">
        <v>17253533601</v>
      </c>
      <c r="H82" s="28">
        <f t="shared" ref="H82:H83" si="15">E82-F82</f>
        <v>0</v>
      </c>
    </row>
    <row r="83" spans="1:20" s="22" customFormat="1" ht="12.75" customHeight="1" x14ac:dyDescent="0.25">
      <c r="A83" s="26"/>
      <c r="B83" s="27" t="s">
        <v>80</v>
      </c>
      <c r="C83" s="28">
        <v>0</v>
      </c>
      <c r="D83" s="28">
        <v>0</v>
      </c>
      <c r="E83" s="28">
        <f t="shared" si="14"/>
        <v>0</v>
      </c>
      <c r="F83" s="28">
        <v>0</v>
      </c>
      <c r="G83" s="28">
        <v>0</v>
      </c>
      <c r="H83" s="28">
        <f t="shared" si="15"/>
        <v>0</v>
      </c>
    </row>
    <row r="84" spans="1:20" ht="3.75" customHeight="1" x14ac:dyDescent="0.25">
      <c r="I84" s="33"/>
    </row>
    <row r="85" spans="1:20" s="25" customFormat="1" ht="14.25" customHeight="1" x14ac:dyDescent="0.25">
      <c r="A85" s="23" t="s">
        <v>81</v>
      </c>
      <c r="B85" s="23"/>
      <c r="C85" s="24">
        <f t="shared" ref="C85:G85" si="16">SUM(C86:C92)</f>
        <v>1261664129</v>
      </c>
      <c r="D85" s="24">
        <f>SUM(D86:D92)</f>
        <v>170981595</v>
      </c>
      <c r="E85" s="24">
        <f t="shared" si="16"/>
        <v>1432645724</v>
      </c>
      <c r="F85" s="24">
        <f t="shared" si="16"/>
        <v>1426389452</v>
      </c>
      <c r="G85" s="24">
        <f t="shared" si="16"/>
        <v>1426128545</v>
      </c>
      <c r="H85" s="24">
        <f>E85-F85</f>
        <v>6256272</v>
      </c>
      <c r="N85" s="26"/>
      <c r="O85" s="26"/>
      <c r="P85" s="26"/>
      <c r="Q85" s="26"/>
      <c r="R85" s="26"/>
      <c r="S85" s="26"/>
      <c r="T85" s="26"/>
    </row>
    <row r="86" spans="1:20" s="25" customFormat="1" ht="14.25" customHeight="1" x14ac:dyDescent="0.25">
      <c r="A86" s="26"/>
      <c r="B86" s="27" t="s">
        <v>82</v>
      </c>
      <c r="C86" s="28">
        <v>242013061</v>
      </c>
      <c r="D86" s="28">
        <v>0</v>
      </c>
      <c r="E86" s="28">
        <f t="shared" si="14"/>
        <v>242013061</v>
      </c>
      <c r="F86" s="28">
        <v>242013061</v>
      </c>
      <c r="G86" s="28">
        <v>242013061</v>
      </c>
      <c r="H86" s="28">
        <f>E86-F86</f>
        <v>0</v>
      </c>
    </row>
    <row r="87" spans="1:20" s="25" customFormat="1" ht="14.25" customHeight="1" x14ac:dyDescent="0.25">
      <c r="A87" s="26"/>
      <c r="B87" s="27" t="s">
        <v>83</v>
      </c>
      <c r="C87" s="28">
        <v>947473879</v>
      </c>
      <c r="D87" s="28">
        <v>172240417</v>
      </c>
      <c r="E87" s="28">
        <f t="shared" si="14"/>
        <v>1119714296</v>
      </c>
      <c r="F87" s="28">
        <v>1119714296</v>
      </c>
      <c r="G87" s="28">
        <v>1119714296</v>
      </c>
      <c r="H87" s="28">
        <f t="shared" ref="H87:H92" si="17">E87-F87</f>
        <v>0</v>
      </c>
    </row>
    <row r="88" spans="1:20" s="25" customFormat="1" ht="14.25" customHeight="1" x14ac:dyDescent="0.25">
      <c r="A88" s="26"/>
      <c r="B88" s="27" t="s">
        <v>84</v>
      </c>
      <c r="C88" s="28">
        <v>0</v>
      </c>
      <c r="D88" s="28">
        <v>0</v>
      </c>
      <c r="E88" s="28">
        <f t="shared" si="14"/>
        <v>0</v>
      </c>
      <c r="F88" s="28">
        <v>0</v>
      </c>
      <c r="G88" s="28">
        <v>0</v>
      </c>
      <c r="H88" s="28">
        <f t="shared" si="17"/>
        <v>0</v>
      </c>
    </row>
    <row r="89" spans="1:20" s="25" customFormat="1" ht="14.25" customHeight="1" x14ac:dyDescent="0.25">
      <c r="A89" s="26"/>
      <c r="B89" s="27" t="s">
        <v>85</v>
      </c>
      <c r="C89" s="28">
        <v>16759279</v>
      </c>
      <c r="D89" s="28">
        <v>30634090</v>
      </c>
      <c r="E89" s="28">
        <f t="shared" si="14"/>
        <v>47393369</v>
      </c>
      <c r="F89" s="28">
        <v>47393369</v>
      </c>
      <c r="G89" s="28">
        <v>47393369</v>
      </c>
      <c r="H89" s="28">
        <f t="shared" si="17"/>
        <v>0</v>
      </c>
    </row>
    <row r="90" spans="1:20" s="25" customFormat="1" ht="14.25" customHeight="1" x14ac:dyDescent="0.25">
      <c r="A90" s="26"/>
      <c r="B90" s="27" t="s">
        <v>86</v>
      </c>
      <c r="C90" s="28">
        <v>34238190</v>
      </c>
      <c r="D90" s="28">
        <v>-18390809</v>
      </c>
      <c r="E90" s="28">
        <f t="shared" si="14"/>
        <v>15847381</v>
      </c>
      <c r="F90" s="28">
        <v>15847381</v>
      </c>
      <c r="G90" s="28">
        <v>15847381</v>
      </c>
      <c r="H90" s="28">
        <f t="shared" si="17"/>
        <v>0</v>
      </c>
    </row>
    <row r="91" spans="1:20" s="25" customFormat="1" ht="14.25" customHeight="1" x14ac:dyDescent="0.25">
      <c r="A91" s="26"/>
      <c r="B91" s="27" t="s">
        <v>87</v>
      </c>
      <c r="C91" s="28">
        <v>0</v>
      </c>
      <c r="D91" s="28">
        <v>0</v>
      </c>
      <c r="E91" s="28">
        <f t="shared" si="14"/>
        <v>0</v>
      </c>
      <c r="F91" s="28">
        <v>0</v>
      </c>
      <c r="G91" s="28">
        <v>0</v>
      </c>
      <c r="H91" s="28">
        <f t="shared" si="17"/>
        <v>0</v>
      </c>
    </row>
    <row r="92" spans="1:20" s="22" customFormat="1" ht="14.25" customHeight="1" x14ac:dyDescent="0.25">
      <c r="A92" s="26"/>
      <c r="B92" s="27" t="s">
        <v>88</v>
      </c>
      <c r="C92" s="28">
        <v>21179720</v>
      </c>
      <c r="D92" s="28">
        <v>-13502103</v>
      </c>
      <c r="E92" s="28">
        <f t="shared" si="14"/>
        <v>7677617</v>
      </c>
      <c r="F92" s="28">
        <v>1421345</v>
      </c>
      <c r="G92" s="28">
        <v>1160438</v>
      </c>
      <c r="H92" s="28">
        <f t="shared" si="17"/>
        <v>6256272</v>
      </c>
    </row>
    <row r="93" spans="1:20" s="33" customFormat="1" ht="2.25" customHeight="1" x14ac:dyDescent="0.2">
      <c r="A93" s="37"/>
      <c r="B93" s="37"/>
      <c r="C93" s="37"/>
      <c r="D93" s="37"/>
      <c r="E93" s="37"/>
      <c r="F93" s="37"/>
      <c r="G93" s="37"/>
      <c r="H93" s="37"/>
    </row>
    <row r="94" spans="1:20" s="33" customFormat="1" ht="13.5" customHeight="1" x14ac:dyDescent="0.2">
      <c r="A94" s="38" t="s">
        <v>89</v>
      </c>
      <c r="B94" s="38"/>
      <c r="C94" s="39"/>
      <c r="D94" s="39"/>
      <c r="E94" s="39"/>
      <c r="F94" s="39"/>
      <c r="G94" s="39"/>
      <c r="H94" s="39"/>
    </row>
    <row r="96" spans="1:20" x14ac:dyDescent="0.25">
      <c r="C96" s="40"/>
      <c r="D96" s="40"/>
      <c r="E96" s="40"/>
      <c r="F96" s="40"/>
      <c r="G96" s="40"/>
      <c r="H96" s="41"/>
    </row>
    <row r="97" spans="3:7" x14ac:dyDescent="0.25">
      <c r="C97" s="40"/>
      <c r="D97" s="40"/>
      <c r="E97" s="40"/>
      <c r="F97" s="40"/>
      <c r="G97" s="40"/>
    </row>
    <row r="98" spans="3:7" x14ac:dyDescent="0.25">
      <c r="C98" s="40"/>
      <c r="D98" s="40"/>
      <c r="E98" s="40"/>
      <c r="F98" s="40"/>
      <c r="G98" s="40"/>
    </row>
  </sheetData>
  <mergeCells count="20">
    <mergeCell ref="A85:B85"/>
    <mergeCell ref="A94:H94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rintOptions horizontalCentered="1"/>
  <pageMargins left="0.39370078740157483" right="0.39370078740157483" top="1.1811023622047245" bottom="0.78740157480314965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2023-03-09T22:28:26Z</dcterms:created>
  <dcterms:modified xsi:type="dcterms:W3CDTF">2023-03-09T22:28:26Z</dcterms:modified>
</cp:coreProperties>
</file>