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0F7043BC-BD48-476D-97EB-BD76FF51D76F}" xr6:coauthVersionLast="47" xr6:coauthVersionMax="47" xr10:uidLastSave="{00000000-0000-0000-0000-000000000000}"/>
  <bookViews>
    <workbookView xWindow="-120" yWindow="-120" windowWidth="20730" windowHeight="11160" xr2:uid="{3896BA4E-3658-41FD-9525-B2E80BFAAAAB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E85" i="1" s="1"/>
  <c r="H85" i="1" s="1"/>
  <c r="G85" i="1"/>
  <c r="F85" i="1"/>
  <c r="D85" i="1"/>
  <c r="C85" i="1"/>
  <c r="E83" i="1"/>
  <c r="H83" i="1" s="1"/>
  <c r="E82" i="1"/>
  <c r="H82" i="1" s="1"/>
  <c r="E81" i="1"/>
  <c r="E80" i="1" s="1"/>
  <c r="H80" i="1" s="1"/>
  <c r="G80" i="1"/>
  <c r="F80" i="1"/>
  <c r="D80" i="1"/>
  <c r="C80" i="1"/>
  <c r="E78" i="1"/>
  <c r="H78" i="1" s="1"/>
  <c r="E77" i="1"/>
  <c r="H77" i="1" s="1"/>
  <c r="E76" i="1"/>
  <c r="H76" i="1" s="1"/>
  <c r="E75" i="1"/>
  <c r="E74" i="1"/>
  <c r="E73" i="1"/>
  <c r="E72" i="1"/>
  <c r="G71" i="1"/>
  <c r="F71" i="1"/>
  <c r="E71" i="1"/>
  <c r="D71" i="1"/>
  <c r="D11" i="1" s="1"/>
  <c r="C71" i="1"/>
  <c r="E69" i="1"/>
  <c r="H69" i="1" s="1"/>
  <c r="E68" i="1"/>
  <c r="H68" i="1" s="1"/>
  <c r="E67" i="1"/>
  <c r="H67" i="1" s="1"/>
  <c r="G66" i="1"/>
  <c r="F66" i="1"/>
  <c r="D66" i="1"/>
  <c r="C66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F55" i="1"/>
  <c r="D55" i="1"/>
  <c r="C55" i="1"/>
  <c r="E53" i="1"/>
  <c r="E52" i="1"/>
  <c r="E51" i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G44" i="1"/>
  <c r="F44" i="1"/>
  <c r="D44" i="1"/>
  <c r="C44" i="1"/>
  <c r="E42" i="1"/>
  <c r="H42" i="1" s="1"/>
  <c r="E41" i="1"/>
  <c r="H41" i="1" s="1"/>
  <c r="E40" i="1"/>
  <c r="H40" i="1" s="1"/>
  <c r="H39" i="1"/>
  <c r="E39" i="1"/>
  <c r="E38" i="1"/>
  <c r="H38" i="1" s="1"/>
  <c r="H37" i="1"/>
  <c r="E37" i="1"/>
  <c r="E36" i="1"/>
  <c r="H36" i="1" s="1"/>
  <c r="E35" i="1"/>
  <c r="H35" i="1" s="1"/>
  <c r="E34" i="1"/>
  <c r="E33" i="1" s="1"/>
  <c r="H33" i="1" s="1"/>
  <c r="G33" i="1"/>
  <c r="F33" i="1"/>
  <c r="D33" i="1"/>
  <c r="C33" i="1"/>
  <c r="E31" i="1"/>
  <c r="H31" i="1" s="1"/>
  <c r="E30" i="1"/>
  <c r="H30" i="1" s="1"/>
  <c r="E29" i="1"/>
  <c r="H29" i="1" s="1"/>
  <c r="H28" i="1"/>
  <c r="E28" i="1"/>
  <c r="E27" i="1"/>
  <c r="H27" i="1" s="1"/>
  <c r="H26" i="1"/>
  <c r="E26" i="1"/>
  <c r="E25" i="1"/>
  <c r="H25" i="1" s="1"/>
  <c r="E24" i="1"/>
  <c r="H24" i="1" s="1"/>
  <c r="E23" i="1"/>
  <c r="E22" i="1" s="1"/>
  <c r="H22" i="1" s="1"/>
  <c r="G22" i="1"/>
  <c r="F22" i="1"/>
  <c r="F11" i="1" s="1"/>
  <c r="D22" i="1"/>
  <c r="C22" i="1"/>
  <c r="E20" i="1"/>
  <c r="H20" i="1" s="1"/>
  <c r="E19" i="1"/>
  <c r="H19" i="1" s="1"/>
  <c r="E18" i="1"/>
  <c r="H18" i="1" s="1"/>
  <c r="H17" i="1"/>
  <c r="E17" i="1"/>
  <c r="E16" i="1"/>
  <c r="H16" i="1" s="1"/>
  <c r="H15" i="1"/>
  <c r="E15" i="1"/>
  <c r="E14" i="1"/>
  <c r="E13" i="1" s="1"/>
  <c r="G13" i="1"/>
  <c r="F13" i="1"/>
  <c r="D13" i="1"/>
  <c r="C13" i="1"/>
  <c r="E44" i="1" l="1"/>
  <c r="H44" i="1" s="1"/>
  <c r="G11" i="1"/>
  <c r="E66" i="1"/>
  <c r="H66" i="1" s="1"/>
  <c r="C11" i="1"/>
  <c r="H34" i="1"/>
  <c r="H71" i="1"/>
  <c r="H14" i="1"/>
  <c r="H23" i="1"/>
  <c r="E55" i="1"/>
  <c r="H55" i="1" s="1"/>
  <c r="H13" i="1"/>
  <c r="H81" i="1"/>
  <c r="H86" i="1"/>
  <c r="E11" i="1" l="1"/>
  <c r="H11" i="1" s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<sst xmlns="http://schemas.openxmlformats.org/spreadsheetml/2006/main" count="90" uniqueCount="90">
  <si>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</si>
  <si>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GOBIERNO ESTATAL</t>
  </si>
  <si>
    <t>ESTADO ANALÍTICO DEL EJERCICIO DEL PRESUPUESTO DE EGRESOS</t>
  </si>
  <si>
    <t>CLASIFICACIÓN POR OBJETO DEL GASTO (CAPÍTULO Y CONCEPTO)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</si>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</sst>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4" fillId="0" borderId="0" xfId="1" applyFont="1"/>
    <xf numFmtId="0" fontId="4" fillId="0" borderId="0" xfId="1" applyFont="1" applyAlignment="1">
      <alignment vertical="center"/>
    </xf>
    <xf numFmtId="0" fontId="8" fillId="3" borderId="5" xfId="1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164" fontId="9" fillId="4" borderId="0" xfId="1" applyNumberFormat="1" applyFont="1" applyFill="1" applyAlignment="1">
      <alignment vertical="top"/>
    </xf>
    <xf numFmtId="0" fontId="2" fillId="0" borderId="0" xfId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horizontal="justify" vertical="top" wrapText="1"/>
    </xf>
    <xf numFmtId="0" fontId="9" fillId="0" borderId="0" xfId="1" applyFont="1" applyAlignment="1">
      <alignment vertical="top"/>
    </xf>
    <xf numFmtId="0" fontId="2" fillId="0" borderId="0" xfId="1"/>
    <xf numFmtId="0" fontId="11" fillId="0" borderId="10" xfId="1" applyFont="1" applyBorder="1" applyAlignment="1">
      <alignment vertical="top"/>
    </xf>
    <xf numFmtId="0" fontId="11" fillId="0" borderId="10" xfId="1" applyFont="1" applyBorder="1" applyAlignment="1">
      <alignment horizontal="justify" vertical="top"/>
    </xf>
    <xf numFmtId="164" fontId="11" fillId="0" borderId="10" xfId="1" applyNumberFormat="1" applyFont="1" applyBorder="1" applyAlignment="1">
      <alignment vertical="top"/>
    </xf>
    <xf numFmtId="0" fontId="2" fillId="0" borderId="10" xfId="1" applyBorder="1"/>
    <xf numFmtId="164" fontId="10" fillId="0" borderId="0" xfId="1" applyNumberFormat="1" applyFont="1" applyAlignment="1">
      <alignment vertical="top"/>
    </xf>
    <xf numFmtId="0" fontId="9" fillId="0" borderId="0" xfId="1" applyFont="1"/>
    <xf numFmtId="0" fontId="10" fillId="5" borderId="0" xfId="1" applyFont="1" applyFill="1" applyAlignment="1">
      <alignment horizontal="left" vertical="top"/>
    </xf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0" fontId="10" fillId="5" borderId="0" xfId="1" applyFont="1" applyFill="1" applyAlignment="1">
      <alignment horizontal="left" vertical="top" wrapText="1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top"/>
    </xf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3">
    <cellStyle name="Normal" xfId="0" builtinId="0"/>
    <cellStyle name="Normal 12 3" xfId="2" xr:uid="{0680FAFF-BA4C-4D09-9CAB-DEBE931AC339}"/>
    <cellStyle name="Normal 3_1. Ingreso Público" xfId="1" xr:uid="{1E866416-DCFA-428B-AA9E-58046C0737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3E89E-733E-4494-B346-3576436FF125}">
  <dimension ref="A1:T98"/>
  <sheetViews>
    <sheetView showGridLines="0" tabSelected="1" workbookViewId="0">
      <selection activeCell="C9" sqref="A9:XFD72"/>
    </sheetView>
  </sheetViews>
  <sheetFormatPr baseColWidth="10" defaultRowHeight="15" x14ac:dyDescent="0.25"/>
  <cols>
    <col min="1" max="1" width="2.7109375" style="19" customWidth="1"/>
    <col min="2" max="2" width="47.85546875" style="19" customWidth="1"/>
    <col min="3" max="8" width="15.7109375" style="19" customWidth="1"/>
  </cols>
  <sheetData>
    <row r="1" spans="1:20" s="1" customFormat="1" ht="14.25" customHeight="1" x14ac:dyDescent="0.2">
      <c r="A1" s="39" t="s">
        <v>0</v>
      </c>
      <c r="B1" s="39"/>
      <c r="C1" s="39"/>
      <c r="D1" s="39"/>
      <c r="E1" s="39"/>
      <c r="F1" s="39"/>
      <c r="G1" s="39"/>
      <c r="H1" s="39"/>
    </row>
    <row r="2" spans="1:20" s="1" customFormat="1" ht="14.25" customHeight="1" x14ac:dyDescent="0.2">
      <c r="A2" s="39" t="s">
        <v>1</v>
      </c>
      <c r="B2" s="39"/>
      <c r="C2" s="39"/>
      <c r="D2" s="39"/>
      <c r="E2" s="39"/>
      <c r="F2" s="39"/>
      <c r="G2" s="39"/>
      <c r="H2" s="39"/>
    </row>
    <row r="3" spans="1:20" s="1" customFormat="1" ht="14.2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</row>
    <row r="4" spans="1:20" s="1" customFormat="1" ht="14.25" customHeight="1" x14ac:dyDescent="0.2">
      <c r="A4" s="39" t="s">
        <v>3</v>
      </c>
      <c r="B4" s="39"/>
      <c r="C4" s="39"/>
      <c r="D4" s="39"/>
      <c r="E4" s="39"/>
      <c r="F4" s="39"/>
      <c r="G4" s="39"/>
      <c r="H4" s="39"/>
    </row>
    <row r="5" spans="1:20" s="1" customFormat="1" ht="14.25" customHeight="1" x14ac:dyDescent="0.2">
      <c r="A5" s="40" t="s">
        <v>4</v>
      </c>
      <c r="B5" s="40"/>
      <c r="C5" s="40"/>
      <c r="D5" s="40"/>
      <c r="E5" s="40"/>
      <c r="F5" s="40"/>
      <c r="G5" s="40"/>
      <c r="H5" s="40"/>
    </row>
    <row r="6" spans="1:20" s="1" customFormat="1" ht="14.25" customHeight="1" x14ac:dyDescent="0.2">
      <c r="A6" s="41" t="s">
        <v>5</v>
      </c>
      <c r="B6" s="41"/>
      <c r="C6" s="41"/>
      <c r="D6" s="41"/>
      <c r="E6" s="41"/>
      <c r="F6" s="41"/>
      <c r="G6" s="41"/>
      <c r="H6" s="41"/>
    </row>
    <row r="7" spans="1:20" s="2" customFormat="1" ht="20.25" customHeight="1" x14ac:dyDescent="0.25">
      <c r="A7" s="30" t="s">
        <v>6</v>
      </c>
      <c r="B7" s="31"/>
      <c r="C7" s="31" t="s">
        <v>7</v>
      </c>
      <c r="D7" s="31"/>
      <c r="E7" s="31"/>
      <c r="F7" s="31"/>
      <c r="G7" s="31"/>
      <c r="H7" s="36" t="s">
        <v>8</v>
      </c>
    </row>
    <row r="8" spans="1:20" s="1" customFormat="1" ht="28.5" customHeight="1" x14ac:dyDescent="0.2">
      <c r="A8" s="32"/>
      <c r="B8" s="33"/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7"/>
    </row>
    <row r="9" spans="1:20" s="1" customFormat="1" ht="13.5" customHeight="1" x14ac:dyDescent="0.2">
      <c r="A9" s="34"/>
      <c r="B9" s="35"/>
      <c r="C9" s="4">
        <v>1</v>
      </c>
      <c r="D9" s="4">
        <v>2</v>
      </c>
      <c r="E9" s="4" t="s">
        <v>14</v>
      </c>
      <c r="F9" s="4">
        <v>4</v>
      </c>
      <c r="G9" s="4">
        <v>5</v>
      </c>
      <c r="H9" s="5" t="s">
        <v>15</v>
      </c>
    </row>
    <row r="10" spans="1:20" s="8" customFormat="1" ht="3.95" customHeight="1" x14ac:dyDescent="0.25">
      <c r="A10" s="6"/>
      <c r="B10" s="6"/>
      <c r="C10" s="7"/>
      <c r="D10" s="7"/>
      <c r="E10" s="7"/>
      <c r="F10" s="7"/>
      <c r="G10" s="7"/>
      <c r="H10" s="7"/>
    </row>
    <row r="11" spans="1:20" s="10" customFormat="1" ht="16.5" customHeight="1" x14ac:dyDescent="0.25">
      <c r="A11" s="38" t="s">
        <v>16</v>
      </c>
      <c r="B11" s="38"/>
      <c r="C11" s="9">
        <f>SUM(C13,C22,C33,C44,C55,C66,C71,C80,C85)</f>
        <v>86440265679</v>
      </c>
      <c r="D11" s="9">
        <f>SUM(D13,D22,D33,D44,D55,D66,D71,D80,D85)</f>
        <v>6054889127</v>
      </c>
      <c r="E11" s="9">
        <f>SUM(E13,E22,E33,E44,E55,E66,E71,E80,E85)</f>
        <v>92495154806</v>
      </c>
      <c r="F11" s="9">
        <f>SUM(F13,F22,F33,F44,F55,F66,F71,F80,F85)</f>
        <v>18947782986</v>
      </c>
      <c r="G11" s="9">
        <f>SUM(G13,G22,G33,G44,G55,G66,G71,G80,G85)</f>
        <v>18212091387</v>
      </c>
      <c r="H11" s="9">
        <f>E11-F11</f>
        <v>73547371820</v>
      </c>
    </row>
    <row r="12" spans="1:20" s="8" customFormat="1" ht="3.75" customHeight="1" x14ac:dyDescent="0.25">
      <c r="A12" s="6"/>
      <c r="B12" s="6"/>
      <c r="C12" s="7"/>
      <c r="D12" s="7"/>
      <c r="E12" s="7"/>
      <c r="F12" s="7"/>
      <c r="G12" s="7"/>
      <c r="H12" s="7"/>
    </row>
    <row r="13" spans="1:20" s="12" customFormat="1" ht="14.25" customHeight="1" x14ac:dyDescent="0.25">
      <c r="A13" s="26" t="s">
        <v>17</v>
      </c>
      <c r="B13" s="26"/>
      <c r="C13" s="11">
        <f>SUM(C14:C20)</f>
        <v>40910452046</v>
      </c>
      <c r="D13" s="11">
        <f t="shared" ref="D13:G13" si="0">SUM(D14:D20)</f>
        <v>350548056</v>
      </c>
      <c r="E13" s="11">
        <f t="shared" si="0"/>
        <v>41261000102</v>
      </c>
      <c r="F13" s="11">
        <f t="shared" si="0"/>
        <v>8332135949</v>
      </c>
      <c r="G13" s="11">
        <f t="shared" si="0"/>
        <v>7796595610</v>
      </c>
      <c r="H13" s="11">
        <f>E13-F13</f>
        <v>32928864153</v>
      </c>
      <c r="N13" s="13"/>
      <c r="O13" s="13"/>
      <c r="P13" s="13"/>
      <c r="Q13" s="13"/>
      <c r="R13" s="13"/>
      <c r="S13" s="13"/>
      <c r="T13" s="13"/>
    </row>
    <row r="14" spans="1:20" s="13" customFormat="1" ht="12" customHeight="1" x14ac:dyDescent="0.25">
      <c r="B14" s="14" t="s">
        <v>18</v>
      </c>
      <c r="C14" s="15">
        <v>19378562830</v>
      </c>
      <c r="D14" s="15">
        <v>24104646</v>
      </c>
      <c r="E14" s="15">
        <f>C14+D14</f>
        <v>19402667476</v>
      </c>
      <c r="F14" s="15">
        <v>3283765215</v>
      </c>
      <c r="G14" s="15">
        <v>3013028061</v>
      </c>
      <c r="H14" s="15">
        <f>E14-F14</f>
        <v>16118902261</v>
      </c>
    </row>
    <row r="15" spans="1:20" s="10" customFormat="1" ht="12.75" customHeight="1" x14ac:dyDescent="0.25">
      <c r="A15" s="13"/>
      <c r="B15" s="14" t="s">
        <v>19</v>
      </c>
      <c r="C15" s="15">
        <v>193945641</v>
      </c>
      <c r="D15" s="15">
        <v>129429239</v>
      </c>
      <c r="E15" s="15">
        <f t="shared" ref="E15:E81" si="1">C15+D15</f>
        <v>323374880</v>
      </c>
      <c r="F15" s="15">
        <v>164870194</v>
      </c>
      <c r="G15" s="15">
        <v>161328650</v>
      </c>
      <c r="H15" s="15">
        <f t="shared" ref="H15:H20" si="2">E15-F15</f>
        <v>158504686</v>
      </c>
    </row>
    <row r="16" spans="1:20" s="10" customFormat="1" ht="12.75" customHeight="1" x14ac:dyDescent="0.25">
      <c r="A16" s="13"/>
      <c r="B16" s="14" t="s">
        <v>20</v>
      </c>
      <c r="C16" s="15">
        <v>7954088983</v>
      </c>
      <c r="D16" s="15">
        <v>96435765</v>
      </c>
      <c r="E16" s="15">
        <f t="shared" si="1"/>
        <v>8050524748</v>
      </c>
      <c r="F16" s="15">
        <v>1961745737</v>
      </c>
      <c r="G16" s="15">
        <v>1871099858</v>
      </c>
      <c r="H16" s="15">
        <f t="shared" si="2"/>
        <v>6088779011</v>
      </c>
    </row>
    <row r="17" spans="1:20" s="10" customFormat="1" ht="12.75" customHeight="1" x14ac:dyDescent="0.25">
      <c r="A17" s="13"/>
      <c r="B17" s="14" t="s">
        <v>21</v>
      </c>
      <c r="C17" s="15">
        <v>5021561182</v>
      </c>
      <c r="D17" s="15">
        <v>11385246</v>
      </c>
      <c r="E17" s="15">
        <f t="shared" si="1"/>
        <v>5032946428</v>
      </c>
      <c r="F17" s="15">
        <v>821228064</v>
      </c>
      <c r="G17" s="15">
        <v>721204869</v>
      </c>
      <c r="H17" s="15">
        <f t="shared" si="2"/>
        <v>4211718364</v>
      </c>
    </row>
    <row r="18" spans="1:20" s="10" customFormat="1" ht="12.75" customHeight="1" x14ac:dyDescent="0.25">
      <c r="A18" s="13"/>
      <c r="B18" s="14" t="s">
        <v>22</v>
      </c>
      <c r="C18" s="15">
        <v>4423096904</v>
      </c>
      <c r="D18" s="15">
        <v>69018193</v>
      </c>
      <c r="E18" s="15">
        <f t="shared" si="1"/>
        <v>4492115097</v>
      </c>
      <c r="F18" s="15">
        <v>1109863249</v>
      </c>
      <c r="G18" s="15">
        <v>1040563579</v>
      </c>
      <c r="H18" s="15">
        <f t="shared" si="2"/>
        <v>3382251848</v>
      </c>
    </row>
    <row r="19" spans="1:20" s="10" customFormat="1" ht="12.75" customHeight="1" x14ac:dyDescent="0.25">
      <c r="A19" s="13"/>
      <c r="B19" s="14" t="s">
        <v>23</v>
      </c>
      <c r="C19" s="15">
        <v>73101172</v>
      </c>
      <c r="D19" s="15">
        <v>-32971707</v>
      </c>
      <c r="E19" s="15">
        <f t="shared" si="1"/>
        <v>40129465</v>
      </c>
      <c r="F19" s="15">
        <v>0</v>
      </c>
      <c r="G19" s="15">
        <v>0</v>
      </c>
      <c r="H19" s="15">
        <f t="shared" si="2"/>
        <v>40129465</v>
      </c>
    </row>
    <row r="20" spans="1:20" s="10" customFormat="1" ht="12.75" customHeight="1" x14ac:dyDescent="0.25">
      <c r="A20" s="13"/>
      <c r="B20" s="14" t="s">
        <v>24</v>
      </c>
      <c r="C20" s="15">
        <v>3866095334</v>
      </c>
      <c r="D20" s="15">
        <v>53146674</v>
      </c>
      <c r="E20" s="15">
        <f t="shared" si="1"/>
        <v>3919242008</v>
      </c>
      <c r="F20" s="15">
        <v>990663490</v>
      </c>
      <c r="G20" s="15">
        <v>989370593</v>
      </c>
      <c r="H20" s="15">
        <f t="shared" si="2"/>
        <v>2928578518</v>
      </c>
    </row>
    <row r="21" spans="1:20" s="8" customFormat="1" ht="3.75" customHeight="1" x14ac:dyDescent="0.25">
      <c r="A21" s="6"/>
      <c r="B21" s="6"/>
      <c r="C21" s="7"/>
      <c r="D21" s="7"/>
      <c r="E21" s="15"/>
      <c r="F21" s="7"/>
      <c r="G21" s="7"/>
      <c r="H21" s="7"/>
    </row>
    <row r="22" spans="1:20" s="12" customFormat="1" ht="14.25" customHeight="1" x14ac:dyDescent="0.25">
      <c r="A22" s="26" t="s">
        <v>25</v>
      </c>
      <c r="B22" s="26"/>
      <c r="C22" s="11">
        <f>SUM(C23:C31)</f>
        <v>818508244</v>
      </c>
      <c r="D22" s="11">
        <f t="shared" ref="D22:E22" si="3">SUM(D23:D31)</f>
        <v>389873678</v>
      </c>
      <c r="E22" s="11">
        <f t="shared" si="3"/>
        <v>1208381922</v>
      </c>
      <c r="F22" s="11">
        <f>SUM(F23:F31)</f>
        <v>98766858</v>
      </c>
      <c r="G22" s="11">
        <f>SUM(G23:G31)</f>
        <v>89621246</v>
      </c>
      <c r="H22" s="11">
        <f>E22-F22</f>
        <v>1109615064</v>
      </c>
      <c r="N22" s="13"/>
      <c r="O22" s="13"/>
      <c r="P22" s="13"/>
      <c r="Q22" s="13"/>
      <c r="R22" s="13"/>
      <c r="S22" s="13"/>
      <c r="T22" s="13"/>
    </row>
    <row r="23" spans="1:20" s="10" customFormat="1" ht="24" customHeight="1" x14ac:dyDescent="0.25">
      <c r="A23" s="16"/>
      <c r="B23" s="17" t="s">
        <v>26</v>
      </c>
      <c r="C23" s="15">
        <v>201693141</v>
      </c>
      <c r="D23" s="15">
        <v>75689778</v>
      </c>
      <c r="E23" s="15">
        <f>C23+D23</f>
        <v>277382919</v>
      </c>
      <c r="F23" s="15">
        <v>20023762</v>
      </c>
      <c r="G23" s="15">
        <v>13807420</v>
      </c>
      <c r="H23" s="15">
        <f>E23-F23</f>
        <v>257359157</v>
      </c>
      <c r="N23" s="18"/>
      <c r="O23" s="18"/>
      <c r="P23" s="18"/>
      <c r="Q23" s="18"/>
      <c r="R23" s="18"/>
      <c r="S23" s="18"/>
    </row>
    <row r="24" spans="1:20" s="10" customFormat="1" ht="12.75" customHeight="1" x14ac:dyDescent="0.25">
      <c r="A24" s="13"/>
      <c r="B24" s="14" t="s">
        <v>27</v>
      </c>
      <c r="C24" s="15">
        <v>265328043</v>
      </c>
      <c r="D24" s="15">
        <v>305914109</v>
      </c>
      <c r="E24" s="15">
        <f t="shared" si="1"/>
        <v>571242152</v>
      </c>
      <c r="F24" s="15">
        <v>36547361</v>
      </c>
      <c r="G24" s="15">
        <v>35851143</v>
      </c>
      <c r="H24" s="15">
        <f t="shared" ref="H24:H31" si="4">E24-F24</f>
        <v>534694791</v>
      </c>
      <c r="S24" s="18"/>
    </row>
    <row r="25" spans="1:20" s="10" customFormat="1" ht="24" customHeight="1" x14ac:dyDescent="0.25">
      <c r="A25" s="13"/>
      <c r="B25" s="17" t="s">
        <v>28</v>
      </c>
      <c r="C25" s="15">
        <v>4509846</v>
      </c>
      <c r="D25" s="15">
        <v>0</v>
      </c>
      <c r="E25" s="15">
        <f t="shared" si="1"/>
        <v>4509846</v>
      </c>
      <c r="F25" s="15">
        <v>1003559</v>
      </c>
      <c r="G25" s="15">
        <v>744727</v>
      </c>
      <c r="H25" s="15">
        <f t="shared" si="4"/>
        <v>3506287</v>
      </c>
    </row>
    <row r="26" spans="1:20" s="10" customFormat="1" ht="12.75" customHeight="1" x14ac:dyDescent="0.25">
      <c r="A26" s="13"/>
      <c r="B26" s="14" t="s">
        <v>29</v>
      </c>
      <c r="C26" s="15">
        <v>83403522</v>
      </c>
      <c r="D26" s="15">
        <v>1906238</v>
      </c>
      <c r="E26" s="15">
        <f t="shared" si="1"/>
        <v>85309760</v>
      </c>
      <c r="F26" s="15">
        <v>1864229</v>
      </c>
      <c r="G26" s="15">
        <v>1742490</v>
      </c>
      <c r="H26" s="15">
        <f t="shared" si="4"/>
        <v>83445531</v>
      </c>
    </row>
    <row r="27" spans="1:20" s="10" customFormat="1" ht="12.75" customHeight="1" x14ac:dyDescent="0.25">
      <c r="A27" s="13"/>
      <c r="B27" s="14" t="s">
        <v>30</v>
      </c>
      <c r="C27" s="15">
        <v>9978300</v>
      </c>
      <c r="D27" s="15">
        <v>-542072</v>
      </c>
      <c r="E27" s="15">
        <f t="shared" si="1"/>
        <v>9436228</v>
      </c>
      <c r="F27" s="15">
        <v>1003674</v>
      </c>
      <c r="G27" s="15">
        <v>955340</v>
      </c>
      <c r="H27" s="15">
        <f t="shared" si="4"/>
        <v>8432554</v>
      </c>
    </row>
    <row r="28" spans="1:20" s="10" customFormat="1" ht="12.75" customHeight="1" x14ac:dyDescent="0.25">
      <c r="A28" s="13"/>
      <c r="B28" s="14" t="s">
        <v>31</v>
      </c>
      <c r="C28" s="15">
        <v>176983506</v>
      </c>
      <c r="D28" s="15">
        <v>-74338</v>
      </c>
      <c r="E28" s="15">
        <f t="shared" si="1"/>
        <v>176909168</v>
      </c>
      <c r="F28" s="15">
        <v>29124675</v>
      </c>
      <c r="G28" s="15">
        <v>27535638</v>
      </c>
      <c r="H28" s="15">
        <f t="shared" si="4"/>
        <v>147784493</v>
      </c>
    </row>
    <row r="29" spans="1:20" s="10" customFormat="1" ht="24" customHeight="1" x14ac:dyDescent="0.25">
      <c r="A29" s="13"/>
      <c r="B29" s="17" t="s">
        <v>32</v>
      </c>
      <c r="C29" s="15">
        <v>29168692</v>
      </c>
      <c r="D29" s="15">
        <v>2057232</v>
      </c>
      <c r="E29" s="15">
        <f t="shared" si="1"/>
        <v>31225924</v>
      </c>
      <c r="F29" s="15">
        <v>2000107</v>
      </c>
      <c r="G29" s="15">
        <v>1997917</v>
      </c>
      <c r="H29" s="15">
        <f t="shared" si="4"/>
        <v>29225817</v>
      </c>
    </row>
    <row r="30" spans="1:20" s="10" customFormat="1" ht="12.75" customHeight="1" x14ac:dyDescent="0.25">
      <c r="A30" s="13"/>
      <c r="B30" s="14" t="s">
        <v>33</v>
      </c>
      <c r="C30" s="15">
        <v>2489260</v>
      </c>
      <c r="D30" s="15">
        <v>2397642</v>
      </c>
      <c r="E30" s="15">
        <f t="shared" si="1"/>
        <v>4886902</v>
      </c>
      <c r="F30" s="15">
        <v>2397642</v>
      </c>
      <c r="G30" s="15">
        <v>2397642</v>
      </c>
      <c r="H30" s="15">
        <f t="shared" si="4"/>
        <v>2489260</v>
      </c>
    </row>
    <row r="31" spans="1:20" s="10" customFormat="1" ht="12.75" customHeight="1" x14ac:dyDescent="0.25">
      <c r="A31" s="13"/>
      <c r="B31" s="14" t="s">
        <v>34</v>
      </c>
      <c r="C31" s="15">
        <v>44953934</v>
      </c>
      <c r="D31" s="15">
        <v>2525089</v>
      </c>
      <c r="E31" s="15">
        <f t="shared" si="1"/>
        <v>47479023</v>
      </c>
      <c r="F31" s="15">
        <v>4801849</v>
      </c>
      <c r="G31" s="15">
        <v>4588929</v>
      </c>
      <c r="H31" s="15">
        <f t="shared" si="4"/>
        <v>42677174</v>
      </c>
    </row>
    <row r="32" spans="1:20" s="8" customFormat="1" ht="3.75" customHeight="1" x14ac:dyDescent="0.25">
      <c r="A32" s="6"/>
      <c r="B32" s="6"/>
      <c r="C32" s="7"/>
      <c r="D32" s="7"/>
      <c r="E32" s="15"/>
      <c r="F32" s="7"/>
      <c r="G32" s="7"/>
      <c r="H32" s="7"/>
    </row>
    <row r="33" spans="1:20" s="12" customFormat="1" ht="14.25" customHeight="1" x14ac:dyDescent="0.25">
      <c r="A33" s="26" t="s">
        <v>35</v>
      </c>
      <c r="B33" s="26"/>
      <c r="C33" s="11">
        <f>SUM(C34:C42)</f>
        <v>3134405888</v>
      </c>
      <c r="D33" s="11">
        <f t="shared" ref="D33:G33" si="5">SUM(D34:D42)</f>
        <v>610531770</v>
      </c>
      <c r="E33" s="11">
        <f t="shared" si="5"/>
        <v>3744937658</v>
      </c>
      <c r="F33" s="11">
        <f t="shared" si="5"/>
        <v>357847616</v>
      </c>
      <c r="G33" s="11">
        <f t="shared" si="5"/>
        <v>326683390</v>
      </c>
      <c r="H33" s="11">
        <f>E33-F33</f>
        <v>3387090042</v>
      </c>
      <c r="N33" s="13"/>
      <c r="O33" s="13"/>
      <c r="P33" s="13"/>
      <c r="Q33" s="13"/>
      <c r="R33" s="13"/>
      <c r="S33" s="13"/>
      <c r="T33" s="13"/>
    </row>
    <row r="34" spans="1:20" s="10" customFormat="1" ht="12.75" customHeight="1" x14ac:dyDescent="0.25">
      <c r="A34" s="13"/>
      <c r="B34" s="14" t="s">
        <v>36</v>
      </c>
      <c r="C34" s="15">
        <v>957018565</v>
      </c>
      <c r="D34" s="15">
        <v>-90978279</v>
      </c>
      <c r="E34" s="15">
        <f t="shared" si="1"/>
        <v>866040286</v>
      </c>
      <c r="F34" s="15">
        <v>52460158</v>
      </c>
      <c r="G34" s="15">
        <v>51188236</v>
      </c>
      <c r="H34" s="15">
        <f>E34-F34</f>
        <v>813580128</v>
      </c>
    </row>
    <row r="35" spans="1:20" s="10" customFormat="1" ht="12.75" customHeight="1" x14ac:dyDescent="0.25">
      <c r="A35" s="13"/>
      <c r="B35" s="14" t="s">
        <v>37</v>
      </c>
      <c r="C35" s="15">
        <v>241488422</v>
      </c>
      <c r="D35" s="15">
        <v>2015321</v>
      </c>
      <c r="E35" s="15">
        <f t="shared" si="1"/>
        <v>243503743</v>
      </c>
      <c r="F35" s="15">
        <v>37262707</v>
      </c>
      <c r="G35" s="15">
        <v>34599030</v>
      </c>
      <c r="H35" s="15">
        <f t="shared" ref="H35:H42" si="6">E35-F35</f>
        <v>206241036</v>
      </c>
    </row>
    <row r="36" spans="1:20" s="10" customFormat="1" ht="24" customHeight="1" x14ac:dyDescent="0.25">
      <c r="A36" s="13"/>
      <c r="B36" s="17" t="s">
        <v>38</v>
      </c>
      <c r="C36" s="15">
        <v>320649914</v>
      </c>
      <c r="D36" s="15">
        <v>210276748</v>
      </c>
      <c r="E36" s="15">
        <f t="shared" si="1"/>
        <v>530926662</v>
      </c>
      <c r="F36" s="15">
        <v>73227560</v>
      </c>
      <c r="G36" s="15">
        <v>60571997</v>
      </c>
      <c r="H36" s="15">
        <f t="shared" si="6"/>
        <v>457699102</v>
      </c>
    </row>
    <row r="37" spans="1:20" s="10" customFormat="1" ht="12.75" customHeight="1" x14ac:dyDescent="0.25">
      <c r="A37" s="13"/>
      <c r="B37" s="14" t="s">
        <v>39</v>
      </c>
      <c r="C37" s="15">
        <v>68523560</v>
      </c>
      <c r="D37" s="15">
        <v>-19436</v>
      </c>
      <c r="E37" s="15">
        <f t="shared" si="1"/>
        <v>68504124</v>
      </c>
      <c r="F37" s="15">
        <v>10106529</v>
      </c>
      <c r="G37" s="15">
        <v>8611462</v>
      </c>
      <c r="H37" s="15">
        <f t="shared" si="6"/>
        <v>58397595</v>
      </c>
    </row>
    <row r="38" spans="1:20" s="10" customFormat="1" ht="24" customHeight="1" x14ac:dyDescent="0.25">
      <c r="A38" s="13"/>
      <c r="B38" s="17" t="s">
        <v>40</v>
      </c>
      <c r="C38" s="15">
        <v>158974068</v>
      </c>
      <c r="D38" s="15">
        <v>45750631</v>
      </c>
      <c r="E38" s="15">
        <f t="shared" si="1"/>
        <v>204724699</v>
      </c>
      <c r="F38" s="15">
        <v>10768310</v>
      </c>
      <c r="G38" s="15">
        <v>9311591</v>
      </c>
      <c r="H38" s="15">
        <f t="shared" si="6"/>
        <v>193956389</v>
      </c>
    </row>
    <row r="39" spans="1:20" s="10" customFormat="1" ht="12.75" customHeight="1" x14ac:dyDescent="0.25">
      <c r="A39" s="13"/>
      <c r="B39" s="14" t="s">
        <v>41</v>
      </c>
      <c r="C39" s="15">
        <v>50777479</v>
      </c>
      <c r="D39" s="15">
        <v>20196327</v>
      </c>
      <c r="E39" s="15">
        <f t="shared" si="1"/>
        <v>70973806</v>
      </c>
      <c r="F39" s="15">
        <v>13673781</v>
      </c>
      <c r="G39" s="15">
        <v>13524306</v>
      </c>
      <c r="H39" s="15">
        <f t="shared" si="6"/>
        <v>57300025</v>
      </c>
    </row>
    <row r="40" spans="1:20" s="10" customFormat="1" ht="12.75" customHeight="1" x14ac:dyDescent="0.25">
      <c r="A40" s="13"/>
      <c r="B40" s="14" t="s">
        <v>42</v>
      </c>
      <c r="C40" s="15">
        <v>116670607</v>
      </c>
      <c r="D40" s="15">
        <v>8286402</v>
      </c>
      <c r="E40" s="15">
        <f t="shared" si="1"/>
        <v>124957009</v>
      </c>
      <c r="F40" s="15">
        <v>13345886</v>
      </c>
      <c r="G40" s="15">
        <v>12177095</v>
      </c>
      <c r="H40" s="15">
        <f t="shared" si="6"/>
        <v>111611123</v>
      </c>
    </row>
    <row r="41" spans="1:20" s="10" customFormat="1" ht="12.75" customHeight="1" x14ac:dyDescent="0.25">
      <c r="A41" s="13"/>
      <c r="B41" s="14" t="s">
        <v>43</v>
      </c>
      <c r="C41" s="15">
        <v>388524061</v>
      </c>
      <c r="D41" s="15">
        <v>70497719</v>
      </c>
      <c r="E41" s="15">
        <f t="shared" si="1"/>
        <v>459021780</v>
      </c>
      <c r="F41" s="15">
        <v>39282958</v>
      </c>
      <c r="G41" s="15">
        <v>30720596</v>
      </c>
      <c r="H41" s="15">
        <f t="shared" si="6"/>
        <v>419738822</v>
      </c>
    </row>
    <row r="42" spans="1:20" s="10" customFormat="1" ht="12.75" customHeight="1" x14ac:dyDescent="0.25">
      <c r="A42" s="13"/>
      <c r="B42" s="14" t="s">
        <v>44</v>
      </c>
      <c r="C42" s="15">
        <v>831779212</v>
      </c>
      <c r="D42" s="15">
        <v>344506337</v>
      </c>
      <c r="E42" s="15">
        <f t="shared" si="1"/>
        <v>1176285549</v>
      </c>
      <c r="F42" s="15">
        <v>107719727</v>
      </c>
      <c r="G42" s="15">
        <v>105979077</v>
      </c>
      <c r="H42" s="15">
        <f t="shared" si="6"/>
        <v>1068565822</v>
      </c>
    </row>
    <row r="43" spans="1:20" s="8" customFormat="1" ht="3.75" customHeight="1" x14ac:dyDescent="0.25">
      <c r="A43" s="6"/>
      <c r="B43" s="6"/>
      <c r="C43" s="7"/>
      <c r="D43" s="7"/>
      <c r="E43" s="15"/>
      <c r="F43" s="7"/>
      <c r="G43" s="7"/>
      <c r="H43" s="7"/>
    </row>
    <row r="44" spans="1:20" s="12" customFormat="1" ht="24.95" customHeight="1" x14ac:dyDescent="0.25">
      <c r="A44" s="29" t="s">
        <v>45</v>
      </c>
      <c r="B44" s="29"/>
      <c r="C44" s="11">
        <f>SUM(C45:C53)</f>
        <v>4184181943</v>
      </c>
      <c r="D44" s="11">
        <f t="shared" ref="D44:G44" si="7">SUM(D45:D53)</f>
        <v>538033314</v>
      </c>
      <c r="E44" s="11">
        <f t="shared" si="7"/>
        <v>4722215257</v>
      </c>
      <c r="F44" s="11">
        <f t="shared" si="7"/>
        <v>641284774</v>
      </c>
      <c r="G44" s="11">
        <f t="shared" si="7"/>
        <v>515492307</v>
      </c>
      <c r="H44" s="11">
        <f>E44-F44</f>
        <v>4080930483</v>
      </c>
      <c r="N44" s="13"/>
      <c r="O44" s="13"/>
      <c r="P44" s="13"/>
      <c r="Q44" s="13"/>
      <c r="R44" s="13"/>
      <c r="S44" s="13"/>
      <c r="T44" s="13"/>
    </row>
    <row r="45" spans="1:20" s="13" customFormat="1" ht="12" customHeight="1" x14ac:dyDescent="0.25">
      <c r="A45" s="14"/>
      <c r="B45" s="14" t="s">
        <v>46</v>
      </c>
      <c r="C45" s="15">
        <v>1740805970</v>
      </c>
      <c r="D45" s="15">
        <v>115167728</v>
      </c>
      <c r="E45" s="15">
        <f t="shared" si="1"/>
        <v>1855973698</v>
      </c>
      <c r="F45" s="15">
        <v>371385002</v>
      </c>
      <c r="G45" s="15">
        <v>371385002</v>
      </c>
      <c r="H45" s="15">
        <f>E45-F45</f>
        <v>1484588696</v>
      </c>
    </row>
    <row r="46" spans="1:20" s="10" customFormat="1" ht="12.75" customHeight="1" x14ac:dyDescent="0.25">
      <c r="A46" s="13"/>
      <c r="B46" s="14" t="s">
        <v>47</v>
      </c>
      <c r="C46" s="15">
        <v>36908741</v>
      </c>
      <c r="D46" s="15">
        <v>24413315</v>
      </c>
      <c r="E46" s="15">
        <f t="shared" si="1"/>
        <v>61322056</v>
      </c>
      <c r="F46" s="15">
        <v>27809393</v>
      </c>
      <c r="G46" s="15">
        <v>27809393</v>
      </c>
      <c r="H46" s="15">
        <f t="shared" ref="H46:H50" si="8">E46-F46</f>
        <v>33512663</v>
      </c>
    </row>
    <row r="47" spans="1:20" s="10" customFormat="1" ht="12.75" customHeight="1" x14ac:dyDescent="0.25">
      <c r="A47" s="13"/>
      <c r="B47" s="14" t="s">
        <v>48</v>
      </c>
      <c r="C47" s="15">
        <v>903505462</v>
      </c>
      <c r="D47" s="15">
        <v>4898676</v>
      </c>
      <c r="E47" s="15">
        <f t="shared" si="1"/>
        <v>908404138</v>
      </c>
      <c r="F47" s="15">
        <v>32620932</v>
      </c>
      <c r="G47" s="15">
        <v>32533692</v>
      </c>
      <c r="H47" s="15">
        <f t="shared" si="8"/>
        <v>875783206</v>
      </c>
    </row>
    <row r="48" spans="1:20" s="10" customFormat="1" ht="12.75" customHeight="1" x14ac:dyDescent="0.25">
      <c r="A48" s="13"/>
      <c r="B48" s="14" t="s">
        <v>49</v>
      </c>
      <c r="C48" s="15">
        <v>1469981634</v>
      </c>
      <c r="D48" s="15">
        <v>393509052</v>
      </c>
      <c r="E48" s="15">
        <f t="shared" si="1"/>
        <v>1863490686</v>
      </c>
      <c r="F48" s="15">
        <v>208460788</v>
      </c>
      <c r="G48" s="15">
        <v>82755561</v>
      </c>
      <c r="H48" s="15">
        <f t="shared" si="8"/>
        <v>1655029898</v>
      </c>
    </row>
    <row r="49" spans="1:20" s="10" customFormat="1" ht="12.75" customHeight="1" x14ac:dyDescent="0.25">
      <c r="A49" s="13"/>
      <c r="B49" s="14" t="s">
        <v>50</v>
      </c>
      <c r="C49" s="15">
        <v>6666020</v>
      </c>
      <c r="D49" s="15">
        <v>0</v>
      </c>
      <c r="E49" s="15">
        <f t="shared" si="1"/>
        <v>6666020</v>
      </c>
      <c r="F49" s="15">
        <v>0</v>
      </c>
      <c r="G49" s="15">
        <v>0</v>
      </c>
      <c r="H49" s="15">
        <f t="shared" si="8"/>
        <v>6666020</v>
      </c>
    </row>
    <row r="50" spans="1:20" s="10" customFormat="1" ht="12.75" customHeight="1" x14ac:dyDescent="0.25">
      <c r="A50" s="13"/>
      <c r="B50" s="14" t="s">
        <v>51</v>
      </c>
      <c r="C50" s="15">
        <v>26314116</v>
      </c>
      <c r="D50" s="15">
        <v>44543</v>
      </c>
      <c r="E50" s="15">
        <f t="shared" si="1"/>
        <v>26358659</v>
      </c>
      <c r="F50" s="15">
        <v>1008659</v>
      </c>
      <c r="G50" s="15">
        <v>1008659</v>
      </c>
      <c r="H50" s="15">
        <f t="shared" si="8"/>
        <v>25350000</v>
      </c>
    </row>
    <row r="51" spans="1:20" s="10" customFormat="1" ht="12.75" customHeight="1" x14ac:dyDescent="0.25">
      <c r="A51" s="13"/>
      <c r="B51" s="14" t="s">
        <v>52</v>
      </c>
      <c r="C51" s="15">
        <v>0</v>
      </c>
      <c r="D51" s="15">
        <v>0</v>
      </c>
      <c r="E51" s="15">
        <f t="shared" si="1"/>
        <v>0</v>
      </c>
      <c r="F51" s="15">
        <v>0</v>
      </c>
      <c r="G51" s="15">
        <v>0</v>
      </c>
      <c r="H51" s="15">
        <v>0</v>
      </c>
    </row>
    <row r="52" spans="1:20" s="10" customFormat="1" ht="12.75" customHeight="1" x14ac:dyDescent="0.25">
      <c r="A52" s="13"/>
      <c r="B52" s="14" t="s">
        <v>53</v>
      </c>
      <c r="C52" s="15">
        <v>0</v>
      </c>
      <c r="D52" s="15">
        <v>0</v>
      </c>
      <c r="E52" s="15">
        <f t="shared" si="1"/>
        <v>0</v>
      </c>
      <c r="F52" s="15">
        <v>0</v>
      </c>
      <c r="G52" s="15">
        <v>0</v>
      </c>
      <c r="H52" s="15">
        <v>0</v>
      </c>
    </row>
    <row r="53" spans="1:20" s="10" customFormat="1" ht="12.75" customHeight="1" x14ac:dyDescent="0.25">
      <c r="A53" s="13"/>
      <c r="B53" s="14" t="s">
        <v>54</v>
      </c>
      <c r="C53" s="15">
        <v>0</v>
      </c>
      <c r="D53" s="15">
        <v>0</v>
      </c>
      <c r="E53" s="15">
        <f t="shared" si="1"/>
        <v>0</v>
      </c>
      <c r="F53" s="15">
        <v>0</v>
      </c>
      <c r="G53" s="15">
        <v>0</v>
      </c>
      <c r="H53" s="15">
        <v>0</v>
      </c>
    </row>
    <row r="54" spans="1:20" s="8" customFormat="1" ht="3" customHeight="1" x14ac:dyDescent="0.25">
      <c r="A54" s="6"/>
      <c r="B54" s="6"/>
      <c r="C54" s="7"/>
      <c r="D54" s="7"/>
      <c r="E54" s="15"/>
      <c r="F54" s="7"/>
      <c r="G54" s="7"/>
      <c r="H54" s="7"/>
    </row>
    <row r="55" spans="1:20" s="12" customFormat="1" ht="14.25" customHeight="1" x14ac:dyDescent="0.25">
      <c r="A55" s="26" t="s">
        <v>55</v>
      </c>
      <c r="B55" s="26"/>
      <c r="C55" s="11">
        <f>SUM(C56:C64)</f>
        <v>745382242</v>
      </c>
      <c r="D55" s="11">
        <f>SUM(D56:D64)</f>
        <v>-81962798</v>
      </c>
      <c r="E55" s="11">
        <f>SUM(E56:E64)</f>
        <v>663419444</v>
      </c>
      <c r="F55" s="11">
        <f>SUM(F56:F64)</f>
        <v>184871319</v>
      </c>
      <c r="G55" s="11">
        <f>SUM(G56:G64)</f>
        <v>184866819</v>
      </c>
      <c r="H55" s="11">
        <f>E55-F55</f>
        <v>478548125</v>
      </c>
      <c r="N55" s="13"/>
      <c r="O55" s="13"/>
      <c r="P55" s="13"/>
      <c r="Q55" s="13"/>
      <c r="R55" s="13"/>
      <c r="S55" s="13"/>
      <c r="T55" s="13"/>
    </row>
    <row r="56" spans="1:20" s="10" customFormat="1" ht="12.75" customHeight="1" x14ac:dyDescent="0.25">
      <c r="A56" s="13"/>
      <c r="B56" s="14" t="s">
        <v>56</v>
      </c>
      <c r="C56" s="15">
        <v>390370778</v>
      </c>
      <c r="D56" s="15">
        <v>-320502243</v>
      </c>
      <c r="E56" s="15">
        <f t="shared" si="1"/>
        <v>69868535</v>
      </c>
      <c r="F56" s="15">
        <v>21276</v>
      </c>
      <c r="G56" s="15">
        <v>16842</v>
      </c>
      <c r="H56" s="15">
        <f>E56-F56</f>
        <v>69847259</v>
      </c>
    </row>
    <row r="57" spans="1:20" s="10" customFormat="1" ht="12.75" customHeight="1" x14ac:dyDescent="0.25">
      <c r="A57" s="13"/>
      <c r="B57" s="14" t="s">
        <v>57</v>
      </c>
      <c r="C57" s="15">
        <v>7975442</v>
      </c>
      <c r="D57" s="15">
        <v>60321</v>
      </c>
      <c r="E57" s="15">
        <f t="shared" si="1"/>
        <v>8035763</v>
      </c>
      <c r="F57" s="15">
        <v>0</v>
      </c>
      <c r="G57" s="15">
        <v>0</v>
      </c>
      <c r="H57" s="15">
        <f t="shared" ref="H57:H64" si="9">E57-F57</f>
        <v>8035763</v>
      </c>
    </row>
    <row r="58" spans="1:20" s="10" customFormat="1" ht="12.75" customHeight="1" x14ac:dyDescent="0.25">
      <c r="A58" s="13"/>
      <c r="B58" s="14" t="s">
        <v>58</v>
      </c>
      <c r="C58" s="15">
        <v>220300</v>
      </c>
      <c r="D58" s="15">
        <v>765461</v>
      </c>
      <c r="E58" s="15">
        <f t="shared" si="1"/>
        <v>985761</v>
      </c>
      <c r="F58" s="15">
        <v>0</v>
      </c>
      <c r="G58" s="15">
        <v>0</v>
      </c>
      <c r="H58" s="15">
        <f t="shared" si="9"/>
        <v>985761</v>
      </c>
    </row>
    <row r="59" spans="1:20" s="10" customFormat="1" ht="12.75" customHeight="1" x14ac:dyDescent="0.25">
      <c r="A59" s="13"/>
      <c r="B59" s="14" t="s">
        <v>59</v>
      </c>
      <c r="C59" s="15">
        <v>23918016</v>
      </c>
      <c r="D59" s="15">
        <v>9378733</v>
      </c>
      <c r="E59" s="15">
        <f t="shared" si="1"/>
        <v>33296749</v>
      </c>
      <c r="F59" s="15">
        <v>7695638</v>
      </c>
      <c r="G59" s="15">
        <v>7695638</v>
      </c>
      <c r="H59" s="15">
        <f t="shared" si="9"/>
        <v>25601111</v>
      </c>
    </row>
    <row r="60" spans="1:20" s="10" customFormat="1" ht="12.75" customHeight="1" x14ac:dyDescent="0.25">
      <c r="A60" s="13"/>
      <c r="B60" s="14" t="s">
        <v>60</v>
      </c>
      <c r="C60" s="15">
        <v>0</v>
      </c>
      <c r="D60" s="15">
        <v>0</v>
      </c>
      <c r="E60" s="15">
        <f t="shared" si="1"/>
        <v>0</v>
      </c>
      <c r="F60" s="15">
        <v>0</v>
      </c>
      <c r="G60" s="15">
        <v>0</v>
      </c>
      <c r="H60" s="15">
        <f t="shared" si="9"/>
        <v>0</v>
      </c>
    </row>
    <row r="61" spans="1:20" s="10" customFormat="1" ht="12.75" customHeight="1" x14ac:dyDescent="0.25">
      <c r="A61" s="13"/>
      <c r="B61" s="14" t="s">
        <v>61</v>
      </c>
      <c r="C61" s="15">
        <v>190434880</v>
      </c>
      <c r="D61" s="15">
        <v>-24468531</v>
      </c>
      <c r="E61" s="15">
        <f t="shared" si="1"/>
        <v>165966349</v>
      </c>
      <c r="F61" s="15">
        <v>3859</v>
      </c>
      <c r="G61" s="15">
        <v>3793</v>
      </c>
      <c r="H61" s="15">
        <f t="shared" si="9"/>
        <v>165962490</v>
      </c>
    </row>
    <row r="62" spans="1:20" s="10" customFormat="1" ht="12.75" customHeight="1" x14ac:dyDescent="0.25">
      <c r="A62" s="13"/>
      <c r="B62" s="14" t="s">
        <v>62</v>
      </c>
      <c r="C62" s="15">
        <v>0</v>
      </c>
      <c r="D62" s="15">
        <v>0</v>
      </c>
      <c r="E62" s="15">
        <f t="shared" si="1"/>
        <v>0</v>
      </c>
      <c r="F62" s="15">
        <v>0</v>
      </c>
      <c r="G62" s="15">
        <v>0</v>
      </c>
      <c r="H62" s="15">
        <f t="shared" si="9"/>
        <v>0</v>
      </c>
    </row>
    <row r="63" spans="1:20" s="10" customFormat="1" ht="12.75" customHeight="1" x14ac:dyDescent="0.25">
      <c r="A63" s="13"/>
      <c r="B63" s="14" t="s">
        <v>63</v>
      </c>
      <c r="C63" s="15">
        <v>123764781</v>
      </c>
      <c r="D63" s="15">
        <v>38717557</v>
      </c>
      <c r="E63" s="15">
        <f t="shared" si="1"/>
        <v>162482338</v>
      </c>
      <c r="F63" s="15">
        <v>70000000</v>
      </c>
      <c r="G63" s="15">
        <v>70000000</v>
      </c>
      <c r="H63" s="15">
        <f t="shared" si="9"/>
        <v>92482338</v>
      </c>
    </row>
    <row r="64" spans="1:20" s="10" customFormat="1" ht="12.75" customHeight="1" x14ac:dyDescent="0.25">
      <c r="A64" s="13"/>
      <c r="B64" s="14" t="s">
        <v>64</v>
      </c>
      <c r="C64" s="15">
        <v>8698045</v>
      </c>
      <c r="D64" s="15">
        <v>214085904</v>
      </c>
      <c r="E64" s="15">
        <f t="shared" si="1"/>
        <v>222783949</v>
      </c>
      <c r="F64" s="15">
        <v>107150546</v>
      </c>
      <c r="G64" s="15">
        <v>107150546</v>
      </c>
      <c r="H64" s="15">
        <f t="shared" si="9"/>
        <v>115633403</v>
      </c>
    </row>
    <row r="65" spans="1:20" ht="3.75" customHeight="1" x14ac:dyDescent="0.25">
      <c r="I65" s="19"/>
    </row>
    <row r="66" spans="1:20" s="12" customFormat="1" ht="14.25" customHeight="1" x14ac:dyDescent="0.25">
      <c r="A66" s="26" t="s">
        <v>65</v>
      </c>
      <c r="B66" s="26"/>
      <c r="C66" s="11">
        <f>SUM(C67:C69)</f>
        <v>4408191043</v>
      </c>
      <c r="D66" s="11">
        <f t="shared" ref="D66:G66" si="10">SUM(D67:D69)</f>
        <v>512140802</v>
      </c>
      <c r="E66" s="11">
        <f t="shared" si="10"/>
        <v>4920331845</v>
      </c>
      <c r="F66" s="11">
        <f t="shared" si="10"/>
        <v>348792300</v>
      </c>
      <c r="G66" s="11">
        <f t="shared" si="10"/>
        <v>338750715</v>
      </c>
      <c r="H66" s="11">
        <f>E66-F66</f>
        <v>4571539545</v>
      </c>
      <c r="N66" s="13"/>
      <c r="O66" s="13"/>
      <c r="P66" s="13"/>
      <c r="Q66" s="13"/>
      <c r="R66" s="13"/>
      <c r="S66" s="13"/>
      <c r="T66" s="13"/>
    </row>
    <row r="67" spans="1:20" s="10" customFormat="1" ht="12.75" customHeight="1" x14ac:dyDescent="0.25">
      <c r="A67" s="13"/>
      <c r="B67" s="14" t="s">
        <v>66</v>
      </c>
      <c r="C67" s="15">
        <v>4006194265</v>
      </c>
      <c r="D67" s="15">
        <v>434270030</v>
      </c>
      <c r="E67" s="15">
        <f t="shared" si="1"/>
        <v>4440464295</v>
      </c>
      <c r="F67" s="15">
        <v>299853426</v>
      </c>
      <c r="G67" s="15">
        <v>289811841</v>
      </c>
      <c r="H67" s="15">
        <f>E67-F67</f>
        <v>4140610869</v>
      </c>
    </row>
    <row r="68" spans="1:20" s="10" customFormat="1" ht="12.75" customHeight="1" x14ac:dyDescent="0.25">
      <c r="A68" s="13"/>
      <c r="B68" s="14" t="s">
        <v>67</v>
      </c>
      <c r="C68" s="15">
        <v>401996778</v>
      </c>
      <c r="D68" s="15">
        <v>77870772</v>
      </c>
      <c r="E68" s="15">
        <f t="shared" si="1"/>
        <v>479867550</v>
      </c>
      <c r="F68" s="15">
        <v>48938874</v>
      </c>
      <c r="G68" s="15">
        <v>48938874</v>
      </c>
      <c r="H68" s="15">
        <f t="shared" ref="H68:H69" si="11">E68-F68</f>
        <v>430928676</v>
      </c>
    </row>
    <row r="69" spans="1:20" s="10" customFormat="1" ht="12.75" customHeight="1" x14ac:dyDescent="0.25">
      <c r="A69" s="20"/>
      <c r="B69" s="21" t="s">
        <v>68</v>
      </c>
      <c r="C69" s="22">
        <v>0</v>
      </c>
      <c r="D69" s="22">
        <v>0</v>
      </c>
      <c r="E69" s="22">
        <f t="shared" si="1"/>
        <v>0</v>
      </c>
      <c r="F69" s="22">
        <v>0</v>
      </c>
      <c r="G69" s="22">
        <v>0</v>
      </c>
      <c r="H69" s="22">
        <f t="shared" si="11"/>
        <v>0</v>
      </c>
    </row>
    <row r="70" spans="1:20" ht="3.75" customHeight="1" x14ac:dyDescent="0.25">
      <c r="I70" s="19"/>
    </row>
    <row r="71" spans="1:20" s="12" customFormat="1" ht="14.25" customHeight="1" x14ac:dyDescent="0.25">
      <c r="A71" s="26" t="s">
        <v>69</v>
      </c>
      <c r="B71" s="26"/>
      <c r="C71" s="11">
        <f t="shared" ref="C71:G71" si="12">SUM(C72:C78)</f>
        <v>4065115429</v>
      </c>
      <c r="D71" s="11">
        <f t="shared" si="12"/>
        <v>830773149</v>
      </c>
      <c r="E71" s="11">
        <f t="shared" si="12"/>
        <v>4895888578</v>
      </c>
      <c r="F71" s="11">
        <f t="shared" si="12"/>
        <v>411733813</v>
      </c>
      <c r="G71" s="11">
        <f t="shared" si="12"/>
        <v>411733813</v>
      </c>
      <c r="H71" s="11">
        <f>E71-F71</f>
        <v>4484154765</v>
      </c>
      <c r="N71" s="13"/>
      <c r="O71" s="13"/>
      <c r="P71" s="13"/>
      <c r="Q71" s="13"/>
      <c r="R71" s="13"/>
      <c r="S71" s="13"/>
      <c r="T71" s="13"/>
    </row>
    <row r="72" spans="1:20" s="10" customFormat="1" ht="12.75" customHeight="1" x14ac:dyDescent="0.25">
      <c r="A72" s="13"/>
      <c r="B72" s="14" t="s">
        <v>70</v>
      </c>
      <c r="C72" s="15">
        <v>0</v>
      </c>
      <c r="D72" s="15">
        <v>0</v>
      </c>
      <c r="E72" s="15">
        <f t="shared" si="1"/>
        <v>0</v>
      </c>
      <c r="F72" s="15">
        <v>0</v>
      </c>
      <c r="G72" s="15">
        <v>0</v>
      </c>
      <c r="H72" s="15">
        <v>0</v>
      </c>
    </row>
    <row r="73" spans="1:20" s="10" customFormat="1" ht="12.75" customHeight="1" x14ac:dyDescent="0.25">
      <c r="A73" s="13"/>
      <c r="B73" s="14" t="s">
        <v>71</v>
      </c>
      <c r="C73" s="15">
        <v>0</v>
      </c>
      <c r="D73" s="15">
        <v>0</v>
      </c>
      <c r="E73" s="15">
        <f t="shared" si="1"/>
        <v>0</v>
      </c>
      <c r="F73" s="15">
        <v>0</v>
      </c>
      <c r="G73" s="15">
        <v>0</v>
      </c>
      <c r="H73" s="15">
        <v>0</v>
      </c>
    </row>
    <row r="74" spans="1:20" s="10" customFormat="1" ht="12.75" customHeight="1" x14ac:dyDescent="0.25">
      <c r="A74" s="13"/>
      <c r="B74" s="14" t="s">
        <v>72</v>
      </c>
      <c r="C74" s="15">
        <v>0</v>
      </c>
      <c r="D74" s="15">
        <v>0</v>
      </c>
      <c r="E74" s="15">
        <f t="shared" si="1"/>
        <v>0</v>
      </c>
      <c r="F74" s="15">
        <v>0</v>
      </c>
      <c r="G74" s="15">
        <v>0</v>
      </c>
      <c r="H74" s="15">
        <v>0</v>
      </c>
    </row>
    <row r="75" spans="1:20" s="10" customFormat="1" ht="12.75" customHeight="1" x14ac:dyDescent="0.25">
      <c r="A75" s="13"/>
      <c r="B75" s="14" t="s">
        <v>73</v>
      </c>
      <c r="C75" s="15">
        <v>0</v>
      </c>
      <c r="D75" s="15">
        <v>0</v>
      </c>
      <c r="E75" s="15">
        <f t="shared" si="1"/>
        <v>0</v>
      </c>
      <c r="F75" s="15">
        <v>0</v>
      </c>
      <c r="G75" s="15">
        <v>0</v>
      </c>
      <c r="H75" s="15">
        <v>0</v>
      </c>
    </row>
    <row r="76" spans="1:20" s="10" customFormat="1" ht="12.75" customHeight="1" x14ac:dyDescent="0.25">
      <c r="A76" s="13"/>
      <c r="B76" s="14" t="s">
        <v>74</v>
      </c>
      <c r="C76" s="15">
        <v>1641107565</v>
      </c>
      <c r="D76" s="15">
        <v>-2878996</v>
      </c>
      <c r="E76" s="15">
        <f t="shared" si="1"/>
        <v>1638228569</v>
      </c>
      <c r="F76" s="15">
        <v>411733813</v>
      </c>
      <c r="G76" s="15">
        <v>411733813</v>
      </c>
      <c r="H76" s="15">
        <f t="shared" ref="H76:H78" si="13">E76-F76</f>
        <v>1226494756</v>
      </c>
    </row>
    <row r="77" spans="1:20" s="10" customFormat="1" ht="12.75" customHeight="1" x14ac:dyDescent="0.25">
      <c r="A77" s="13"/>
      <c r="B77" s="14" t="s">
        <v>75</v>
      </c>
      <c r="C77" s="15">
        <v>0</v>
      </c>
      <c r="D77" s="15">
        <v>0</v>
      </c>
      <c r="E77" s="15">
        <f t="shared" si="1"/>
        <v>0</v>
      </c>
      <c r="F77" s="15">
        <v>0</v>
      </c>
      <c r="G77" s="15">
        <v>0</v>
      </c>
      <c r="H77" s="15">
        <f t="shared" si="13"/>
        <v>0</v>
      </c>
    </row>
    <row r="78" spans="1:20" s="10" customFormat="1" ht="24" customHeight="1" x14ac:dyDescent="0.25">
      <c r="A78" s="13"/>
      <c r="B78" s="17" t="s">
        <v>76</v>
      </c>
      <c r="C78" s="15">
        <v>2424007864</v>
      </c>
      <c r="D78" s="15">
        <v>833652145</v>
      </c>
      <c r="E78" s="15">
        <f t="shared" si="1"/>
        <v>3257660009</v>
      </c>
      <c r="F78" s="15">
        <v>0</v>
      </c>
      <c r="G78" s="15">
        <v>0</v>
      </c>
      <c r="H78" s="15">
        <f t="shared" si="13"/>
        <v>3257660009</v>
      </c>
    </row>
    <row r="79" spans="1:20" ht="3.75" customHeight="1" x14ac:dyDescent="0.25">
      <c r="I79" s="19"/>
    </row>
    <row r="80" spans="1:20" s="12" customFormat="1" ht="14.25" customHeight="1" x14ac:dyDescent="0.25">
      <c r="A80" s="26" t="s">
        <v>77</v>
      </c>
      <c r="B80" s="26"/>
      <c r="C80" s="11">
        <f>SUM(C81:C83)</f>
        <v>26470040137</v>
      </c>
      <c r="D80" s="11">
        <f>SUM(D81:D83)</f>
        <v>2902454155</v>
      </c>
      <c r="E80" s="11">
        <f>SUM(E81:E83)</f>
        <v>29372494292</v>
      </c>
      <c r="F80" s="11">
        <f>SUM(F81:F83)</f>
        <v>8118614897</v>
      </c>
      <c r="G80" s="11">
        <f>SUM(G81:G83)</f>
        <v>8094612027</v>
      </c>
      <c r="H80" s="11">
        <f>E80-F80</f>
        <v>21253879395</v>
      </c>
      <c r="N80" s="13"/>
      <c r="O80" s="13"/>
      <c r="P80" s="13"/>
      <c r="Q80" s="13"/>
      <c r="R80" s="13"/>
      <c r="S80" s="13"/>
      <c r="T80" s="13"/>
    </row>
    <row r="81" spans="1:20" s="10" customFormat="1" ht="12.75" customHeight="1" x14ac:dyDescent="0.25">
      <c r="A81" s="13"/>
      <c r="B81" s="14" t="s">
        <v>78</v>
      </c>
      <c r="C81" s="15">
        <v>9216506536</v>
      </c>
      <c r="D81" s="15">
        <v>0</v>
      </c>
      <c r="E81" s="15">
        <f t="shared" si="1"/>
        <v>9216506536</v>
      </c>
      <c r="F81" s="15">
        <v>2320585505</v>
      </c>
      <c r="G81" s="15">
        <v>2318882532</v>
      </c>
      <c r="H81" s="15">
        <f>E81-F81</f>
        <v>6895921031</v>
      </c>
    </row>
    <row r="82" spans="1:20" s="10" customFormat="1" ht="12.75" customHeight="1" x14ac:dyDescent="0.25">
      <c r="A82" s="13"/>
      <c r="B82" s="14" t="s">
        <v>79</v>
      </c>
      <c r="C82" s="15">
        <v>17253533601</v>
      </c>
      <c r="D82" s="15">
        <v>2902454155</v>
      </c>
      <c r="E82" s="15">
        <f t="shared" ref="E82:E92" si="14">C82+D82</f>
        <v>20155987756</v>
      </c>
      <c r="F82" s="15">
        <v>5798029392</v>
      </c>
      <c r="G82" s="15">
        <v>5775729495</v>
      </c>
      <c r="H82" s="15">
        <f t="shared" ref="H82:H83" si="15">E82-F82</f>
        <v>14357958364</v>
      </c>
    </row>
    <row r="83" spans="1:20" s="10" customFormat="1" ht="12.75" customHeight="1" x14ac:dyDescent="0.25">
      <c r="A83" s="13"/>
      <c r="B83" s="14" t="s">
        <v>80</v>
      </c>
      <c r="C83" s="15">
        <v>0</v>
      </c>
      <c r="D83" s="15">
        <v>0</v>
      </c>
      <c r="E83" s="15">
        <f t="shared" si="14"/>
        <v>0</v>
      </c>
      <c r="F83" s="15">
        <v>0</v>
      </c>
      <c r="G83" s="15">
        <v>0</v>
      </c>
      <c r="H83" s="15">
        <f t="shared" si="15"/>
        <v>0</v>
      </c>
    </row>
    <row r="84" spans="1:20" ht="3.75" customHeight="1" x14ac:dyDescent="0.25">
      <c r="I84" s="19"/>
    </row>
    <row r="85" spans="1:20" s="12" customFormat="1" ht="14.25" customHeight="1" x14ac:dyDescent="0.25">
      <c r="A85" s="26" t="s">
        <v>81</v>
      </c>
      <c r="B85" s="26"/>
      <c r="C85" s="11">
        <f t="shared" ref="C85:G85" si="16">SUM(C86:C92)</f>
        <v>1703988707</v>
      </c>
      <c r="D85" s="11">
        <f>SUM(D86:D92)</f>
        <v>2497001</v>
      </c>
      <c r="E85" s="11">
        <f t="shared" si="16"/>
        <v>1706485708</v>
      </c>
      <c r="F85" s="11">
        <f t="shared" si="16"/>
        <v>453735460</v>
      </c>
      <c r="G85" s="11">
        <f t="shared" si="16"/>
        <v>453735460</v>
      </c>
      <c r="H85" s="11">
        <f>E85-F85</f>
        <v>1252750248</v>
      </c>
      <c r="N85" s="13"/>
      <c r="O85" s="13"/>
      <c r="P85" s="13"/>
      <c r="Q85" s="13"/>
      <c r="R85" s="13"/>
      <c r="S85" s="13"/>
      <c r="T85" s="13"/>
    </row>
    <row r="86" spans="1:20" s="12" customFormat="1" ht="14.25" customHeight="1" x14ac:dyDescent="0.25">
      <c r="A86" s="13"/>
      <c r="B86" s="14" t="s">
        <v>82</v>
      </c>
      <c r="C86" s="15">
        <v>333971414</v>
      </c>
      <c r="D86" s="15">
        <v>15945363</v>
      </c>
      <c r="E86" s="15">
        <f t="shared" si="14"/>
        <v>349916777</v>
      </c>
      <c r="F86" s="15">
        <v>74330144</v>
      </c>
      <c r="G86" s="15">
        <v>74330144</v>
      </c>
      <c r="H86" s="15">
        <f>E86-F86</f>
        <v>275586633</v>
      </c>
    </row>
    <row r="87" spans="1:20" s="12" customFormat="1" ht="14.25" customHeight="1" x14ac:dyDescent="0.25">
      <c r="A87" s="13"/>
      <c r="B87" s="14" t="s">
        <v>83</v>
      </c>
      <c r="C87" s="15">
        <v>1293027463</v>
      </c>
      <c r="D87" s="15">
        <v>-15945363</v>
      </c>
      <c r="E87" s="15">
        <f t="shared" si="14"/>
        <v>1277082100</v>
      </c>
      <c r="F87" s="15">
        <v>376799019</v>
      </c>
      <c r="G87" s="15">
        <v>376799019</v>
      </c>
      <c r="H87" s="15">
        <f t="shared" ref="H87:H92" si="17">E87-F87</f>
        <v>900283081</v>
      </c>
    </row>
    <row r="88" spans="1:20" s="12" customFormat="1" ht="14.25" customHeight="1" x14ac:dyDescent="0.25">
      <c r="A88" s="13"/>
      <c r="B88" s="14" t="s">
        <v>84</v>
      </c>
      <c r="C88" s="15">
        <v>0</v>
      </c>
      <c r="D88" s="15">
        <v>0</v>
      </c>
      <c r="E88" s="15">
        <f t="shared" si="14"/>
        <v>0</v>
      </c>
      <c r="F88" s="15">
        <v>0</v>
      </c>
      <c r="G88" s="15">
        <v>0</v>
      </c>
      <c r="H88" s="15">
        <f t="shared" si="17"/>
        <v>0</v>
      </c>
    </row>
    <row r="89" spans="1:20" s="12" customFormat="1" ht="14.25" customHeight="1" x14ac:dyDescent="0.25">
      <c r="A89" s="13"/>
      <c r="B89" s="14" t="s">
        <v>85</v>
      </c>
      <c r="C89" s="15">
        <v>19711761</v>
      </c>
      <c r="D89" s="15">
        <v>0</v>
      </c>
      <c r="E89" s="15">
        <f t="shared" si="14"/>
        <v>19711761</v>
      </c>
      <c r="F89" s="15">
        <v>1181297</v>
      </c>
      <c r="G89" s="15">
        <v>1181297</v>
      </c>
      <c r="H89" s="15">
        <f t="shared" si="17"/>
        <v>18530464</v>
      </c>
    </row>
    <row r="90" spans="1:20" s="12" customFormat="1" ht="14.25" customHeight="1" x14ac:dyDescent="0.25">
      <c r="A90" s="13"/>
      <c r="B90" s="14" t="s">
        <v>86</v>
      </c>
      <c r="C90" s="15">
        <v>0</v>
      </c>
      <c r="D90" s="15">
        <v>0</v>
      </c>
      <c r="E90" s="15">
        <f t="shared" si="14"/>
        <v>0</v>
      </c>
      <c r="F90" s="15">
        <v>0</v>
      </c>
      <c r="G90" s="15">
        <v>0</v>
      </c>
      <c r="H90" s="15">
        <f t="shared" si="17"/>
        <v>0</v>
      </c>
    </row>
    <row r="91" spans="1:20" s="12" customFormat="1" ht="14.25" customHeight="1" x14ac:dyDescent="0.25">
      <c r="A91" s="13"/>
      <c r="B91" s="14" t="s">
        <v>87</v>
      </c>
      <c r="C91" s="15">
        <v>0</v>
      </c>
      <c r="D91" s="15">
        <v>0</v>
      </c>
      <c r="E91" s="15">
        <f t="shared" si="14"/>
        <v>0</v>
      </c>
      <c r="F91" s="15">
        <v>0</v>
      </c>
      <c r="G91" s="15">
        <v>0</v>
      </c>
      <c r="H91" s="15">
        <f t="shared" si="17"/>
        <v>0</v>
      </c>
    </row>
    <row r="92" spans="1:20" s="10" customFormat="1" ht="14.25" customHeight="1" x14ac:dyDescent="0.25">
      <c r="A92" s="13"/>
      <c r="B92" s="14" t="s">
        <v>88</v>
      </c>
      <c r="C92" s="15">
        <v>57278069</v>
      </c>
      <c r="D92" s="15">
        <v>2497001</v>
      </c>
      <c r="E92" s="15">
        <f t="shared" si="14"/>
        <v>59775070</v>
      </c>
      <c r="F92" s="15">
        <v>1425000</v>
      </c>
      <c r="G92" s="15">
        <v>1425000</v>
      </c>
      <c r="H92" s="15">
        <f t="shared" si="17"/>
        <v>58350070</v>
      </c>
    </row>
    <row r="93" spans="1:20" s="19" customFormat="1" ht="2.25" customHeight="1" x14ac:dyDescent="0.2">
      <c r="A93" s="23"/>
      <c r="B93" s="23"/>
      <c r="C93" s="23"/>
      <c r="D93" s="23"/>
      <c r="E93" s="23"/>
      <c r="F93" s="23"/>
      <c r="G93" s="23"/>
      <c r="H93" s="23"/>
    </row>
    <row r="94" spans="1:20" s="19" customFormat="1" ht="13.5" customHeight="1" x14ac:dyDescent="0.2">
      <c r="A94" s="27" t="s">
        <v>89</v>
      </c>
      <c r="B94" s="27"/>
      <c r="C94" s="28"/>
      <c r="D94" s="28"/>
      <c r="E94" s="28"/>
      <c r="F94" s="28"/>
      <c r="G94" s="28"/>
      <c r="H94" s="28"/>
    </row>
    <row r="96" spans="1:20" x14ac:dyDescent="0.25">
      <c r="C96" s="24"/>
      <c r="D96" s="24"/>
      <c r="E96" s="24"/>
      <c r="F96" s="24"/>
      <c r="G96" s="24"/>
      <c r="H96" s="25"/>
    </row>
    <row r="97" spans="3:7" x14ac:dyDescent="0.25">
      <c r="C97" s="24"/>
      <c r="D97" s="24"/>
      <c r="E97" s="24"/>
      <c r="F97" s="24"/>
      <c r="G97" s="24"/>
    </row>
    <row r="98" spans="3:7" x14ac:dyDescent="0.25">
      <c r="C98" s="24"/>
      <c r="D98" s="24"/>
      <c r="E98" s="24"/>
      <c r="F98" s="24"/>
      <c r="G98" s="24"/>
    </row>
  </sheetData>
  <mergeCells count="20">
    <mergeCell ref="A22:B22"/>
    <mergeCell ref="A1:H1"/>
    <mergeCell ref="A2:H2"/>
    <mergeCell ref="A3:H3"/>
    <mergeCell ref="A4:H4"/>
    <mergeCell ref="A5:H5"/>
    <mergeCell ref="A6:H6"/>
    <mergeCell ref="A7:B9"/>
    <mergeCell ref="C7:G7"/>
    <mergeCell ref="H7:H8"/>
    <mergeCell ref="A11:B11"/>
    <mergeCell ref="A13:B13"/>
    <mergeCell ref="A85:B85"/>
    <mergeCell ref="A94:H94"/>
    <mergeCell ref="A33:B33"/>
    <mergeCell ref="A44:B44"/>
    <mergeCell ref="A55:B55"/>
    <mergeCell ref="A66:B66"/>
    <mergeCell ref="A71:B71"/>
    <mergeCell ref="A80:B80"/>
  </mergeCells>
  <printOptions horizontalCentered="1"/>
  <pageMargins left="0.39370078740157483" right="0.39370078740157483" top="1.181102362204724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2023-05-18T22:05:50Z</dcterms:created>
  <dcterms:modified xsi:type="dcterms:W3CDTF">2023-05-18T22:06:59Z</dcterms:modified>
</cp:coreProperties>
</file>