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9952B24A-BC7B-4692-8E6C-8BE1ED99C12D}" xr6:coauthVersionLast="40" xr6:coauthVersionMax="40" xr10:uidLastSave="{00000000-0000-0000-0000-000000000000}"/>
  <bookViews>
    <workbookView xWindow="0" yWindow="0" windowWidth="20490" windowHeight="6945" xr2:uid="{89DBF3D0-F6D1-4965-B85A-C7423A135D93}"/>
  </bookViews>
  <sheets>
    <sheet name="11 Clasif x O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  <c r="H92" i="1" s="1"/>
  <c r="E91" i="1"/>
  <c r="H91" i="1" s="1"/>
  <c r="H90" i="1"/>
  <c r="E90" i="1"/>
  <c r="E89" i="1"/>
  <c r="H89" i="1" s="1"/>
  <c r="E88" i="1"/>
  <c r="H88" i="1" s="1"/>
  <c r="H87" i="1"/>
  <c r="E87" i="1"/>
  <c r="E86" i="1"/>
  <c r="H86" i="1" s="1"/>
  <c r="G85" i="1"/>
  <c r="F85" i="1"/>
  <c r="D85" i="1"/>
  <c r="C85" i="1"/>
  <c r="E83" i="1"/>
  <c r="H83" i="1" s="1"/>
  <c r="H82" i="1"/>
  <c r="E82" i="1"/>
  <c r="E81" i="1"/>
  <c r="H81" i="1" s="1"/>
  <c r="G80" i="1"/>
  <c r="F80" i="1"/>
  <c r="D80" i="1"/>
  <c r="C80" i="1"/>
  <c r="E78" i="1"/>
  <c r="H78" i="1" s="1"/>
  <c r="H77" i="1"/>
  <c r="E77" i="1"/>
  <c r="E76" i="1"/>
  <c r="H76" i="1" s="1"/>
  <c r="E75" i="1"/>
  <c r="E74" i="1"/>
  <c r="E73" i="1"/>
  <c r="E71" i="1" s="1"/>
  <c r="H71" i="1" s="1"/>
  <c r="E72" i="1"/>
  <c r="G71" i="1"/>
  <c r="F71" i="1"/>
  <c r="D71" i="1"/>
  <c r="C71" i="1"/>
  <c r="E69" i="1"/>
  <c r="H69" i="1" s="1"/>
  <c r="E68" i="1"/>
  <c r="H68" i="1" s="1"/>
  <c r="H67" i="1"/>
  <c r="E67" i="1"/>
  <c r="G66" i="1"/>
  <c r="F66" i="1"/>
  <c r="E66" i="1"/>
  <c r="H66" i="1" s="1"/>
  <c r="D66" i="1"/>
  <c r="C66" i="1"/>
  <c r="E64" i="1"/>
  <c r="H64" i="1" s="1"/>
  <c r="E63" i="1"/>
  <c r="H63" i="1" s="1"/>
  <c r="H62" i="1"/>
  <c r="E62" i="1"/>
  <c r="E61" i="1"/>
  <c r="H61" i="1" s="1"/>
  <c r="E60" i="1"/>
  <c r="H60" i="1" s="1"/>
  <c r="H59" i="1"/>
  <c r="E59" i="1"/>
  <c r="E58" i="1"/>
  <c r="H58" i="1" s="1"/>
  <c r="E57" i="1"/>
  <c r="H57" i="1" s="1"/>
  <c r="H56" i="1"/>
  <c r="E56" i="1"/>
  <c r="G55" i="1"/>
  <c r="F55" i="1"/>
  <c r="F11" i="1" s="1"/>
  <c r="E55" i="1"/>
  <c r="H55" i="1" s="1"/>
  <c r="D55" i="1"/>
  <c r="D11" i="1" s="1"/>
  <c r="C55" i="1"/>
  <c r="E53" i="1"/>
  <c r="E52" i="1"/>
  <c r="E51" i="1"/>
  <c r="E50" i="1"/>
  <c r="H50" i="1" s="1"/>
  <c r="H49" i="1"/>
  <c r="E49" i="1"/>
  <c r="E48" i="1"/>
  <c r="H48" i="1" s="1"/>
  <c r="E47" i="1"/>
  <c r="H47" i="1" s="1"/>
  <c r="H46" i="1"/>
  <c r="E46" i="1"/>
  <c r="E45" i="1"/>
  <c r="E44" i="1" s="1"/>
  <c r="H44" i="1" s="1"/>
  <c r="G44" i="1"/>
  <c r="F44" i="1"/>
  <c r="D44" i="1"/>
  <c r="C44" i="1"/>
  <c r="E42" i="1"/>
  <c r="H42" i="1" s="1"/>
  <c r="H41" i="1"/>
  <c r="E41" i="1"/>
  <c r="E40" i="1"/>
  <c r="H40" i="1" s="1"/>
  <c r="E39" i="1"/>
  <c r="H39" i="1" s="1"/>
  <c r="H38" i="1"/>
  <c r="E38" i="1"/>
  <c r="E37" i="1"/>
  <c r="H37" i="1" s="1"/>
  <c r="E36" i="1"/>
  <c r="H36" i="1" s="1"/>
  <c r="H35" i="1"/>
  <c r="E35" i="1"/>
  <c r="E34" i="1"/>
  <c r="E33" i="1" s="1"/>
  <c r="H33" i="1" s="1"/>
  <c r="G33" i="1"/>
  <c r="F33" i="1"/>
  <c r="D33" i="1"/>
  <c r="C33" i="1"/>
  <c r="E31" i="1"/>
  <c r="H31" i="1" s="1"/>
  <c r="H30" i="1"/>
  <c r="E30" i="1"/>
  <c r="E29" i="1"/>
  <c r="H29" i="1" s="1"/>
  <c r="E28" i="1"/>
  <c r="H28" i="1" s="1"/>
  <c r="H27" i="1"/>
  <c r="E27" i="1"/>
  <c r="E26" i="1"/>
  <c r="H26" i="1" s="1"/>
  <c r="E25" i="1"/>
  <c r="H25" i="1" s="1"/>
  <c r="H24" i="1"/>
  <c r="E24" i="1"/>
  <c r="E23" i="1"/>
  <c r="E22" i="1" s="1"/>
  <c r="H22" i="1" s="1"/>
  <c r="G22" i="1"/>
  <c r="G11" i="1" s="1"/>
  <c r="F22" i="1"/>
  <c r="D22" i="1"/>
  <c r="C22" i="1"/>
  <c r="E20" i="1"/>
  <c r="H20" i="1" s="1"/>
  <c r="H19" i="1"/>
  <c r="E19" i="1"/>
  <c r="E18" i="1"/>
  <c r="H18" i="1" s="1"/>
  <c r="E17" i="1"/>
  <c r="H17" i="1" s="1"/>
  <c r="H16" i="1"/>
  <c r="E16" i="1"/>
  <c r="E15" i="1"/>
  <c r="H15" i="1" s="1"/>
  <c r="E14" i="1"/>
  <c r="E13" i="1" s="1"/>
  <c r="G13" i="1"/>
  <c r="F13" i="1"/>
  <c r="D13" i="1"/>
  <c r="C13" i="1"/>
  <c r="C11" i="1"/>
  <c r="H13" i="1" l="1"/>
  <c r="H14" i="1"/>
  <c r="H23" i="1"/>
  <c r="H34" i="1"/>
  <c r="H45" i="1"/>
  <c r="E80" i="1"/>
  <c r="H80" i="1" s="1"/>
  <c r="E85" i="1"/>
  <c r="H85" i="1" s="1"/>
  <c r="E11" i="1" l="1"/>
  <c r="H11" i="1" s="1"/>
</calcChain>
</file>

<file path=xl/sharedStrings.xml><?xml version="1.0" encoding="utf-8"?>
<sst xmlns="http://schemas.openxmlformats.org/spreadsheetml/2006/main" count="90" uniqueCount="90">
  <si>
    <t>GOBIERNO CONSTITUCIONAL DEL ESTADO DE CHIAPAS</t>
  </si>
  <si>
    <t>GOBIERNO ESTATAL</t>
  </si>
  <si>
    <t>ESTADO ANALÍTICO DEL EJERCICIO DEL PRESUPUESTO DE EGRESOS</t>
  </si>
  <si>
    <t>CLASIFICACIÓN POR OBJETO DEL GASTO (CAPÍTULO Y CONCEPTO)</t>
  </si>
  <si>
    <t>DEL 1 DE ENERO AL 31 DE DICIEMBRE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</si>
  <si>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</si>
  <si>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</si>
  <si>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</si>
  <si>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</si>
  <si>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</si>
  <si>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</si>
  <si>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</si>
  <si>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</si>
  <si>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</si>
  <si>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</si>
  <si>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</si>
  <si>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</si>
  <si>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</si>
  <si>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</si>
  <si>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</si>
  <si>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</si>
  <si>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</si>
  <si>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</si>
  <si>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</si>
  <si>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</si>
  <si>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</si>
  <si>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</si>
  <si>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</si>
  <si>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</si>
  <si>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</si>
  <si>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</si>
  <si>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</si>
  <si>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</si>
  <si>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</si>
  <si>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</si>
  <si>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</si>
  <si>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</si>
  <si>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</si>
  <si>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</si>
  <si>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</si>
  <si>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</si>
  <si>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</si>
  <si>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</si>
  <si>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</si>
  <si>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</si>
  <si>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</si>
  <si>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</si>
  <si>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</si>
  <si>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</si>
  <si>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</si>
  <si>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</si>
  <si>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</si>
  <si>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</si>
  <si>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</si>
  <si>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</si>
  <si>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</si>
  <si>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</si>
  <si>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</si>
  <si>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</si>
  <si>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</si>
  <si>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</si>
  <si>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</si>
  <si>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</si>
  <si>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</si>
  <si>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</si>
  <si>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</si>
  <si>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</si>
  <si>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</si>
  <si>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</si>
  <si>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</si>
  <si>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</si>
  <si>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</si>
  <si>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</si>
  <si>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</si>
  <si>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</si>
  <si>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</si>
  <si>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</si>
  <si>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</si>
  <si>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</si>
  <si>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</si>
  <si>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</si>
  <si>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</si>
  <si>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</si>
  <si>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</si>
  <si>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</si>
  <si>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</si>
  <si>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</si>
  <si>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</si>
  <si>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</si>
  <si>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t>Fuente</t>
    </r>
    <r>
      <rPr>
        <sz val="9"/>
        <rFont val="Arial"/>
        <family val="2"/>
      </rPr>
      <t>: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</si>
</sst>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4">
    <xf numFmtId="0" fontId="0" fillId="0" borderId="0" xfId="0"/>
    <xf numFmtId="0" fontId="3" fillId="2" borderId="0" xfId="1" applyFont="1" applyFill="1" applyBorder="1" applyAlignment="1">
      <alignment horizontal="center" vertical="center"/>
    </xf>
    <xf numFmtId="0" fontId="4" fillId="0" borderId="0" xfId="1" applyFont="1"/>
    <xf numFmtId="0" fontId="5" fillId="2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vertical="center"/>
    </xf>
    <xf numFmtId="0" fontId="2" fillId="0" borderId="0" xfId="1" applyFill="1" applyAlignment="1">
      <alignment vertical="center"/>
    </xf>
    <xf numFmtId="0" fontId="9" fillId="4" borderId="0" xfId="1" applyFont="1" applyFill="1" applyBorder="1" applyAlignment="1">
      <alignment horizontal="center" vertical="top"/>
    </xf>
    <xf numFmtId="164" fontId="9" fillId="4" borderId="0" xfId="1" applyNumberFormat="1" applyFont="1" applyFill="1" applyBorder="1" applyAlignment="1">
      <alignment vertical="top"/>
    </xf>
    <xf numFmtId="0" fontId="2" fillId="0" borderId="0" xfId="1" applyAlignment="1">
      <alignment vertical="top"/>
    </xf>
    <xf numFmtId="0" fontId="9" fillId="0" borderId="0" xfId="1" applyFont="1" applyBorder="1" applyAlignment="1">
      <alignment horizontal="center" vertical="center"/>
    </xf>
    <xf numFmtId="164" fontId="9" fillId="0" borderId="0" xfId="1" applyNumberFormat="1" applyFont="1" applyBorder="1" applyAlignment="1">
      <alignment vertical="center"/>
    </xf>
    <xf numFmtId="0" fontId="2" fillId="0" borderId="0" xfId="1" applyAlignment="1">
      <alignment vertical="center"/>
    </xf>
    <xf numFmtId="0" fontId="10" fillId="5" borderId="0" xfId="1" applyFont="1" applyFill="1" applyBorder="1" applyAlignment="1">
      <alignment horizontal="left" vertical="top"/>
    </xf>
    <xf numFmtId="164" fontId="10" fillId="5" borderId="0" xfId="1" applyNumberFormat="1" applyFont="1" applyFill="1" applyBorder="1" applyAlignment="1">
      <alignment vertical="top"/>
    </xf>
    <xf numFmtId="0" fontId="10" fillId="0" borderId="0" xfId="1" applyFont="1" applyAlignment="1">
      <alignment vertical="top"/>
    </xf>
    <xf numFmtId="0" fontId="11" fillId="0" borderId="0" xfId="1" applyFont="1" applyAlignment="1">
      <alignment vertical="top"/>
    </xf>
    <xf numFmtId="0" fontId="11" fillId="0" borderId="0" xfId="1" applyFont="1" applyBorder="1" applyAlignment="1">
      <alignment vertical="top"/>
    </xf>
    <xf numFmtId="0" fontId="11" fillId="0" borderId="0" xfId="1" applyFont="1" applyBorder="1" applyAlignment="1">
      <alignment horizontal="justify" vertical="top"/>
    </xf>
    <xf numFmtId="164" fontId="11" fillId="0" borderId="0" xfId="1" applyNumberFormat="1" applyFont="1" applyBorder="1" applyAlignment="1">
      <alignment vertical="top"/>
    </xf>
    <xf numFmtId="0" fontId="11" fillId="0" borderId="0" xfId="1" applyFont="1" applyBorder="1" applyAlignment="1">
      <alignment vertical="top" wrapText="1"/>
    </xf>
    <xf numFmtId="0" fontId="11" fillId="0" borderId="0" xfId="1" applyFont="1" applyBorder="1" applyAlignment="1">
      <alignment horizontal="justify" vertical="top" wrapText="1"/>
    </xf>
    <xf numFmtId="0" fontId="9" fillId="0" borderId="0" xfId="1" applyFont="1" applyAlignment="1">
      <alignment vertical="top"/>
    </xf>
    <xf numFmtId="164" fontId="11" fillId="0" borderId="0" xfId="1" applyNumberFormat="1" applyFont="1" applyAlignment="1">
      <alignment vertical="top"/>
    </xf>
    <xf numFmtId="164" fontId="2" fillId="0" borderId="0" xfId="1" applyNumberFormat="1" applyAlignment="1">
      <alignment vertical="top"/>
    </xf>
    <xf numFmtId="0" fontId="10" fillId="5" borderId="0" xfId="1" applyFont="1" applyFill="1" applyBorder="1" applyAlignment="1">
      <alignment horizontal="left" vertical="top" wrapText="1"/>
    </xf>
    <xf numFmtId="0" fontId="2" fillId="0" borderId="0" xfId="1" applyBorder="1"/>
    <xf numFmtId="0" fontId="2" fillId="0" borderId="0" xfId="1"/>
    <xf numFmtId="0" fontId="11" fillId="0" borderId="10" xfId="1" applyFont="1" applyBorder="1" applyAlignment="1">
      <alignment vertical="top"/>
    </xf>
    <xf numFmtId="0" fontId="11" fillId="0" borderId="10" xfId="1" applyFont="1" applyBorder="1" applyAlignment="1">
      <alignment horizontal="justify" vertical="top"/>
    </xf>
    <xf numFmtId="164" fontId="11" fillId="0" borderId="10" xfId="1" applyNumberFormat="1" applyFont="1" applyBorder="1" applyAlignment="1">
      <alignment vertical="top"/>
    </xf>
    <xf numFmtId="0" fontId="11" fillId="0" borderId="0" xfId="1" applyFont="1" applyAlignment="1">
      <alignment horizontal="justify" vertical="top"/>
    </xf>
    <xf numFmtId="0" fontId="2" fillId="0" borderId="0" xfId="1" applyBorder="1" applyAlignment="1">
      <alignment vertical="top"/>
    </xf>
    <xf numFmtId="0" fontId="10" fillId="0" borderId="0" xfId="1" applyFont="1" applyBorder="1" applyAlignment="1">
      <alignment vertical="top"/>
    </xf>
    <xf numFmtId="0" fontId="10" fillId="5" borderId="0" xfId="1" applyFont="1" applyFill="1" applyAlignment="1">
      <alignment horizontal="left" vertical="top"/>
    </xf>
    <xf numFmtId="164" fontId="10" fillId="5" borderId="0" xfId="1" applyNumberFormat="1" applyFont="1" applyFill="1" applyAlignment="1">
      <alignment vertical="top"/>
    </xf>
    <xf numFmtId="0" fontId="2" fillId="0" borderId="10" xfId="1" applyBorder="1"/>
    <xf numFmtId="0" fontId="10" fillId="0" borderId="0" xfId="1" applyFont="1" applyAlignment="1">
      <alignment horizontal="justify"/>
    </xf>
    <xf numFmtId="0" fontId="11" fillId="0" borderId="0" xfId="1" applyFont="1" applyAlignment="1">
      <alignment horizontal="justify"/>
    </xf>
    <xf numFmtId="164" fontId="10" fillId="0" borderId="0" xfId="1" applyNumberFormat="1" applyFont="1" applyAlignment="1">
      <alignment vertical="top"/>
    </xf>
    <xf numFmtId="0" fontId="9" fillId="0" borderId="0" xfId="1" applyFont="1"/>
  </cellXfs>
  <cellStyles count="3">
    <cellStyle name="Normal" xfId="0" builtinId="0"/>
    <cellStyle name="Normal 12 3" xfId="2" xr:uid="{1B3D8066-CA05-4C58-83CF-B264DBBB20F1}"/>
    <cellStyle name="Normal 3_1. Ingreso Público" xfId="1" xr:uid="{9B809A6C-C11F-454B-B8B3-E8EBE7EC5B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473FD-DD31-4501-94B6-B3AE04A12F63}">
  <dimension ref="A1:T98"/>
  <sheetViews>
    <sheetView showGridLines="0" tabSelected="1" topLeftCell="A73" workbookViewId="0">
      <selection activeCell="C9" sqref="A9:XFD75"/>
    </sheetView>
  </sheetViews>
  <sheetFormatPr baseColWidth="10" defaultRowHeight="15" x14ac:dyDescent="0.25"/>
  <cols>
    <col min="1" max="1" width="2.7109375" style="40" customWidth="1"/>
    <col min="2" max="2" width="47.85546875" style="40" customWidth="1"/>
    <col min="3" max="8" width="15.7109375" style="40" customWidth="1"/>
  </cols>
  <sheetData>
    <row r="1" spans="1:20" s="2" customFormat="1" ht="14.2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20" s="2" customFormat="1" ht="14.2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20" s="2" customFormat="1" ht="14.25" customHeight="1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20" s="2" customFormat="1" ht="14.25" customHeight="1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20" s="2" customFormat="1" ht="14.25" customHeight="1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20" s="2" customFormat="1" ht="14.25" customHeight="1" x14ac:dyDescent="0.2">
      <c r="A6" s="4" t="s">
        <v>5</v>
      </c>
      <c r="B6" s="4"/>
      <c r="C6" s="4"/>
      <c r="D6" s="4"/>
      <c r="E6" s="4"/>
      <c r="F6" s="4"/>
      <c r="G6" s="4"/>
      <c r="H6" s="4"/>
    </row>
    <row r="7" spans="1:20" s="8" customFormat="1" ht="20.25" customHeight="1" x14ac:dyDescent="0.25">
      <c r="A7" s="5" t="s">
        <v>6</v>
      </c>
      <c r="B7" s="6"/>
      <c r="C7" s="6" t="s">
        <v>7</v>
      </c>
      <c r="D7" s="6"/>
      <c r="E7" s="6"/>
      <c r="F7" s="6"/>
      <c r="G7" s="6"/>
      <c r="H7" s="7" t="s">
        <v>8</v>
      </c>
    </row>
    <row r="8" spans="1:20" s="2" customFormat="1" ht="28.5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</row>
    <row r="9" spans="1:20" s="2" customFormat="1" ht="13.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</row>
    <row r="10" spans="1:20" s="19" customFormat="1" ht="3.95" customHeight="1" x14ac:dyDescent="0.25">
      <c r="A10" s="17"/>
      <c r="B10" s="17"/>
      <c r="C10" s="18"/>
      <c r="D10" s="18"/>
      <c r="E10" s="18"/>
      <c r="F10" s="18"/>
      <c r="G10" s="18"/>
      <c r="H10" s="18"/>
    </row>
    <row r="11" spans="1:20" s="22" customFormat="1" ht="16.5" customHeight="1" x14ac:dyDescent="0.25">
      <c r="A11" s="20" t="s">
        <v>16</v>
      </c>
      <c r="B11" s="20"/>
      <c r="C11" s="21">
        <f>SUM(C13,C22,C33,C44,C55,C66,C71,C80,C85)</f>
        <v>86440265679</v>
      </c>
      <c r="D11" s="21">
        <f>SUM(D13,D22,D33,D44,D55,D66,D71,D80,D85)</f>
        <v>13908903997</v>
      </c>
      <c r="E11" s="21">
        <f>SUM(E13,E22,E33,E44,E55,E66,E71,E80,E85)</f>
        <v>100349169676</v>
      </c>
      <c r="F11" s="21">
        <f>SUM(F13,F22,F33,F44,F55,F66,F71,F80,F85)</f>
        <v>92953091961</v>
      </c>
      <c r="G11" s="21">
        <f>SUM(G13,G22,G33,G44,G55,G66,G71,G80,G85)</f>
        <v>90856479336</v>
      </c>
      <c r="H11" s="21">
        <f>E11-F11</f>
        <v>7396077715</v>
      </c>
    </row>
    <row r="12" spans="1:20" s="25" customFormat="1" ht="3.75" customHeight="1" x14ac:dyDescent="0.25">
      <c r="A12" s="23"/>
      <c r="B12" s="23"/>
      <c r="C12" s="24"/>
      <c r="D12" s="24"/>
      <c r="E12" s="24"/>
      <c r="F12" s="24"/>
      <c r="G12" s="24"/>
      <c r="H12" s="24"/>
    </row>
    <row r="13" spans="1:20" s="28" customFormat="1" ht="14.25" customHeight="1" x14ac:dyDescent="0.25">
      <c r="A13" s="26" t="s">
        <v>17</v>
      </c>
      <c r="B13" s="26"/>
      <c r="C13" s="27">
        <f>SUM(C14:C20)</f>
        <v>40910452046</v>
      </c>
      <c r="D13" s="27">
        <f t="shared" ref="D13:G13" si="0">SUM(D14:D20)</f>
        <v>1520138435</v>
      </c>
      <c r="E13" s="27">
        <f t="shared" si="0"/>
        <v>42430590481</v>
      </c>
      <c r="F13" s="27">
        <f t="shared" si="0"/>
        <v>41072406426</v>
      </c>
      <c r="G13" s="27">
        <f t="shared" si="0"/>
        <v>40768451595</v>
      </c>
      <c r="H13" s="27">
        <f>E13-F13</f>
        <v>1358184055</v>
      </c>
      <c r="N13" s="29"/>
      <c r="O13" s="29"/>
      <c r="P13" s="29"/>
      <c r="Q13" s="29"/>
      <c r="R13" s="29"/>
      <c r="S13" s="29"/>
      <c r="T13" s="29"/>
    </row>
    <row r="14" spans="1:20" s="29" customFormat="1" ht="12" customHeight="1" x14ac:dyDescent="0.25">
      <c r="A14" s="30"/>
      <c r="B14" s="31" t="s">
        <v>18</v>
      </c>
      <c r="C14" s="32">
        <v>19378562830</v>
      </c>
      <c r="D14" s="32">
        <v>-163622963</v>
      </c>
      <c r="E14" s="32">
        <f>C14+D14</f>
        <v>19214939867</v>
      </c>
      <c r="F14" s="32">
        <v>17952865712</v>
      </c>
      <c r="G14" s="32">
        <v>17904667820</v>
      </c>
      <c r="H14" s="32">
        <f>E14-F14</f>
        <v>1262074155</v>
      </c>
    </row>
    <row r="15" spans="1:20" s="22" customFormat="1" ht="12.75" customHeight="1" x14ac:dyDescent="0.25">
      <c r="A15" s="30"/>
      <c r="B15" s="31" t="s">
        <v>19</v>
      </c>
      <c r="C15" s="32">
        <v>193945641</v>
      </c>
      <c r="D15" s="32">
        <v>748701357</v>
      </c>
      <c r="E15" s="32">
        <f t="shared" ref="E15:E81" si="1">C15+D15</f>
        <v>942646998</v>
      </c>
      <c r="F15" s="32">
        <v>928477481</v>
      </c>
      <c r="G15" s="32">
        <v>850225656</v>
      </c>
      <c r="H15" s="32">
        <f t="shared" ref="H15:H20" si="2">E15-F15</f>
        <v>14169517</v>
      </c>
    </row>
    <row r="16" spans="1:20" s="22" customFormat="1" ht="12.75" customHeight="1" x14ac:dyDescent="0.25">
      <c r="A16" s="30"/>
      <c r="B16" s="31" t="s">
        <v>20</v>
      </c>
      <c r="C16" s="32">
        <v>7954088983</v>
      </c>
      <c r="D16" s="32">
        <v>432434235</v>
      </c>
      <c r="E16" s="32">
        <f t="shared" si="1"/>
        <v>8386523218</v>
      </c>
      <c r="F16" s="32">
        <v>8350050813</v>
      </c>
      <c r="G16" s="32">
        <v>8271124056</v>
      </c>
      <c r="H16" s="32">
        <f t="shared" si="2"/>
        <v>36472405</v>
      </c>
    </row>
    <row r="17" spans="1:20" s="22" customFormat="1" ht="12.75" customHeight="1" x14ac:dyDescent="0.25">
      <c r="A17" s="30"/>
      <c r="B17" s="31" t="s">
        <v>21</v>
      </c>
      <c r="C17" s="32">
        <v>5021561182</v>
      </c>
      <c r="D17" s="32">
        <v>52588804</v>
      </c>
      <c r="E17" s="32">
        <f t="shared" si="1"/>
        <v>5074149986</v>
      </c>
      <c r="F17" s="32">
        <v>5046492608</v>
      </c>
      <c r="G17" s="32">
        <v>5008473741</v>
      </c>
      <c r="H17" s="32">
        <f t="shared" si="2"/>
        <v>27657378</v>
      </c>
    </row>
    <row r="18" spans="1:20" s="22" customFormat="1" ht="12.75" customHeight="1" x14ac:dyDescent="0.25">
      <c r="A18" s="30"/>
      <c r="B18" s="31" t="s">
        <v>22</v>
      </c>
      <c r="C18" s="32">
        <v>4423096904</v>
      </c>
      <c r="D18" s="32">
        <v>447814291</v>
      </c>
      <c r="E18" s="32">
        <f t="shared" si="1"/>
        <v>4870911195</v>
      </c>
      <c r="F18" s="32">
        <v>4864928409</v>
      </c>
      <c r="G18" s="32">
        <v>4820020631</v>
      </c>
      <c r="H18" s="32">
        <f t="shared" si="2"/>
        <v>5982786</v>
      </c>
    </row>
    <row r="19" spans="1:20" s="22" customFormat="1" ht="12.75" customHeight="1" x14ac:dyDescent="0.25">
      <c r="A19" s="30"/>
      <c r="B19" s="31" t="s">
        <v>23</v>
      </c>
      <c r="C19" s="32">
        <v>73101172</v>
      </c>
      <c r="D19" s="32">
        <v>-73101172</v>
      </c>
      <c r="E19" s="32">
        <f t="shared" si="1"/>
        <v>0</v>
      </c>
      <c r="F19" s="32">
        <v>0</v>
      </c>
      <c r="G19" s="32">
        <v>0</v>
      </c>
      <c r="H19" s="32">
        <f t="shared" si="2"/>
        <v>0</v>
      </c>
    </row>
    <row r="20" spans="1:20" s="22" customFormat="1" ht="12.75" customHeight="1" x14ac:dyDescent="0.25">
      <c r="A20" s="30"/>
      <c r="B20" s="31" t="s">
        <v>24</v>
      </c>
      <c r="C20" s="32">
        <v>3866095334</v>
      </c>
      <c r="D20" s="32">
        <v>75323883</v>
      </c>
      <c r="E20" s="32">
        <f t="shared" si="1"/>
        <v>3941419217</v>
      </c>
      <c r="F20" s="32">
        <v>3929591403</v>
      </c>
      <c r="G20" s="32">
        <v>3913939691</v>
      </c>
      <c r="H20" s="32">
        <f t="shared" si="2"/>
        <v>11827814</v>
      </c>
    </row>
    <row r="21" spans="1:20" s="25" customFormat="1" ht="3.75" customHeight="1" x14ac:dyDescent="0.25">
      <c r="A21" s="23"/>
      <c r="B21" s="23"/>
      <c r="C21" s="24"/>
      <c r="D21" s="24"/>
      <c r="E21" s="32"/>
      <c r="F21" s="24"/>
      <c r="G21" s="24"/>
      <c r="H21" s="24"/>
    </row>
    <row r="22" spans="1:20" s="28" customFormat="1" ht="14.25" customHeight="1" x14ac:dyDescent="0.25">
      <c r="A22" s="26" t="s">
        <v>25</v>
      </c>
      <c r="B22" s="26"/>
      <c r="C22" s="27">
        <f>SUM(C23:C31)</f>
        <v>818508244</v>
      </c>
      <c r="D22" s="27">
        <f t="shared" ref="D22:E22" si="3">SUM(D23:D31)</f>
        <v>1240070105</v>
      </c>
      <c r="E22" s="27">
        <f t="shared" si="3"/>
        <v>2058578349</v>
      </c>
      <c r="F22" s="27">
        <f>SUM(F23:F31)</f>
        <v>1942265380</v>
      </c>
      <c r="G22" s="27">
        <f>SUM(G23:G31)</f>
        <v>1905580618</v>
      </c>
      <c r="H22" s="27">
        <f>E22-F22</f>
        <v>116312969</v>
      </c>
      <c r="N22" s="29"/>
      <c r="O22" s="29"/>
      <c r="P22" s="29"/>
      <c r="Q22" s="29"/>
      <c r="R22" s="29"/>
      <c r="S22" s="29"/>
      <c r="T22" s="29"/>
    </row>
    <row r="23" spans="1:20" s="22" customFormat="1" ht="24" customHeight="1" x14ac:dyDescent="0.25">
      <c r="A23" s="33"/>
      <c r="B23" s="34" t="s">
        <v>26</v>
      </c>
      <c r="C23" s="32">
        <v>201693141</v>
      </c>
      <c r="D23" s="32">
        <v>140821420</v>
      </c>
      <c r="E23" s="32">
        <f>C23+D23</f>
        <v>342514561</v>
      </c>
      <c r="F23" s="32">
        <v>268681937</v>
      </c>
      <c r="G23" s="32">
        <v>265387226</v>
      </c>
      <c r="H23" s="32">
        <f>E23-F23</f>
        <v>73832624</v>
      </c>
      <c r="N23" s="35"/>
      <c r="O23" s="35"/>
      <c r="P23" s="35"/>
      <c r="Q23" s="35"/>
      <c r="R23" s="35"/>
      <c r="S23" s="35"/>
    </row>
    <row r="24" spans="1:20" s="22" customFormat="1" ht="12.75" customHeight="1" x14ac:dyDescent="0.25">
      <c r="A24" s="30"/>
      <c r="B24" s="31" t="s">
        <v>27</v>
      </c>
      <c r="C24" s="32">
        <v>265328043</v>
      </c>
      <c r="D24" s="32">
        <v>912264664</v>
      </c>
      <c r="E24" s="32">
        <f t="shared" si="1"/>
        <v>1177592707</v>
      </c>
      <c r="F24" s="32">
        <v>1163322791</v>
      </c>
      <c r="G24" s="32">
        <v>1138148173</v>
      </c>
      <c r="H24" s="32">
        <f t="shared" ref="H24:H31" si="4">E24-F24</f>
        <v>14269916</v>
      </c>
      <c r="S24" s="35"/>
    </row>
    <row r="25" spans="1:20" s="22" customFormat="1" ht="24" customHeight="1" x14ac:dyDescent="0.25">
      <c r="A25" s="30"/>
      <c r="B25" s="34" t="s">
        <v>28</v>
      </c>
      <c r="C25" s="32">
        <v>4509846</v>
      </c>
      <c r="D25" s="32">
        <v>210827</v>
      </c>
      <c r="E25" s="32">
        <f t="shared" si="1"/>
        <v>4720673</v>
      </c>
      <c r="F25" s="32">
        <v>4651933</v>
      </c>
      <c r="G25" s="32">
        <v>4651933</v>
      </c>
      <c r="H25" s="32">
        <f t="shared" si="4"/>
        <v>68740</v>
      </c>
    </row>
    <row r="26" spans="1:20" s="22" customFormat="1" ht="12.75" customHeight="1" x14ac:dyDescent="0.25">
      <c r="A26" s="30"/>
      <c r="B26" s="31" t="s">
        <v>29</v>
      </c>
      <c r="C26" s="32">
        <v>83403522</v>
      </c>
      <c r="D26" s="32">
        <v>-30179632</v>
      </c>
      <c r="E26" s="32">
        <f t="shared" si="1"/>
        <v>53223890</v>
      </c>
      <c r="F26" s="32">
        <v>34945675</v>
      </c>
      <c r="G26" s="32">
        <v>34637368</v>
      </c>
      <c r="H26" s="32">
        <f t="shared" si="4"/>
        <v>18278215</v>
      </c>
    </row>
    <row r="27" spans="1:20" s="22" customFormat="1" ht="12.75" customHeight="1" x14ac:dyDescent="0.25">
      <c r="A27" s="30"/>
      <c r="B27" s="31" t="s">
        <v>30</v>
      </c>
      <c r="C27" s="32">
        <v>9978300</v>
      </c>
      <c r="D27" s="32">
        <v>4936629</v>
      </c>
      <c r="E27" s="32">
        <f t="shared" si="1"/>
        <v>14914929</v>
      </c>
      <c r="F27" s="32">
        <v>13654673</v>
      </c>
      <c r="G27" s="32">
        <v>13366852</v>
      </c>
      <c r="H27" s="32">
        <f t="shared" si="4"/>
        <v>1260256</v>
      </c>
    </row>
    <row r="28" spans="1:20" s="22" customFormat="1" ht="12.75" customHeight="1" x14ac:dyDescent="0.25">
      <c r="A28" s="30"/>
      <c r="B28" s="31" t="s">
        <v>31</v>
      </c>
      <c r="C28" s="32">
        <v>176983506</v>
      </c>
      <c r="D28" s="32">
        <v>136432279</v>
      </c>
      <c r="E28" s="32">
        <f t="shared" si="1"/>
        <v>313415785</v>
      </c>
      <c r="F28" s="32">
        <v>311343087</v>
      </c>
      <c r="G28" s="32">
        <v>309556259</v>
      </c>
      <c r="H28" s="32">
        <f t="shared" si="4"/>
        <v>2072698</v>
      </c>
    </row>
    <row r="29" spans="1:20" s="22" customFormat="1" ht="24" customHeight="1" x14ac:dyDescent="0.25">
      <c r="A29" s="30"/>
      <c r="B29" s="34" t="s">
        <v>32</v>
      </c>
      <c r="C29" s="32">
        <v>29168692</v>
      </c>
      <c r="D29" s="32">
        <v>8712037</v>
      </c>
      <c r="E29" s="32">
        <f t="shared" si="1"/>
        <v>37880729</v>
      </c>
      <c r="F29" s="32">
        <v>36900500</v>
      </c>
      <c r="G29" s="32">
        <v>32188156</v>
      </c>
      <c r="H29" s="32">
        <f t="shared" si="4"/>
        <v>980229</v>
      </c>
    </row>
    <row r="30" spans="1:20" s="22" customFormat="1" ht="12.75" customHeight="1" x14ac:dyDescent="0.25">
      <c r="A30" s="30"/>
      <c r="B30" s="31" t="s">
        <v>33</v>
      </c>
      <c r="C30" s="32">
        <v>2489260</v>
      </c>
      <c r="D30" s="32">
        <v>15593563</v>
      </c>
      <c r="E30" s="32">
        <f t="shared" si="1"/>
        <v>18082823</v>
      </c>
      <c r="F30" s="32">
        <v>17688662</v>
      </c>
      <c r="G30" s="32">
        <v>17688662</v>
      </c>
      <c r="H30" s="32">
        <f t="shared" si="4"/>
        <v>394161</v>
      </c>
    </row>
    <row r="31" spans="1:20" s="22" customFormat="1" ht="12.75" customHeight="1" x14ac:dyDescent="0.25">
      <c r="A31" s="30"/>
      <c r="B31" s="31" t="s">
        <v>34</v>
      </c>
      <c r="C31" s="32">
        <v>44953934</v>
      </c>
      <c r="D31" s="32">
        <v>51278318</v>
      </c>
      <c r="E31" s="32">
        <f t="shared" si="1"/>
        <v>96232252</v>
      </c>
      <c r="F31" s="32">
        <v>91076122</v>
      </c>
      <c r="G31" s="32">
        <v>89955989</v>
      </c>
      <c r="H31" s="32">
        <f t="shared" si="4"/>
        <v>5156130</v>
      </c>
    </row>
    <row r="32" spans="1:20" s="25" customFormat="1" ht="3.75" customHeight="1" x14ac:dyDescent="0.25">
      <c r="A32" s="23"/>
      <c r="B32" s="23"/>
      <c r="C32" s="24"/>
      <c r="D32" s="24"/>
      <c r="E32" s="32"/>
      <c r="F32" s="24"/>
      <c r="G32" s="24"/>
      <c r="H32" s="24"/>
    </row>
    <row r="33" spans="1:20" s="28" customFormat="1" ht="14.25" customHeight="1" x14ac:dyDescent="0.25">
      <c r="A33" s="26" t="s">
        <v>35</v>
      </c>
      <c r="B33" s="26"/>
      <c r="C33" s="27">
        <f>SUM(C34:C42)</f>
        <v>3134405888</v>
      </c>
      <c r="D33" s="27">
        <f t="shared" ref="D33:G33" si="5">SUM(D34:D42)</f>
        <v>1424714741</v>
      </c>
      <c r="E33" s="27">
        <f t="shared" si="5"/>
        <v>4559120629</v>
      </c>
      <c r="F33" s="27">
        <f t="shared" si="5"/>
        <v>4299522861</v>
      </c>
      <c r="G33" s="27">
        <f t="shared" si="5"/>
        <v>3996871044</v>
      </c>
      <c r="H33" s="27">
        <f>E33-F33</f>
        <v>259597768</v>
      </c>
      <c r="N33" s="29"/>
      <c r="O33" s="29"/>
      <c r="P33" s="29"/>
      <c r="Q33" s="29"/>
      <c r="R33" s="29"/>
      <c r="S33" s="29"/>
      <c r="T33" s="29"/>
    </row>
    <row r="34" spans="1:20" s="22" customFormat="1" ht="12.75" customHeight="1" x14ac:dyDescent="0.25">
      <c r="A34" s="30"/>
      <c r="B34" s="31" t="s">
        <v>36</v>
      </c>
      <c r="C34" s="32">
        <v>957018565</v>
      </c>
      <c r="D34" s="32">
        <v>-530961100</v>
      </c>
      <c r="E34" s="32">
        <f t="shared" si="1"/>
        <v>426057465</v>
      </c>
      <c r="F34" s="32">
        <v>394009396</v>
      </c>
      <c r="G34" s="32">
        <v>377159077</v>
      </c>
      <c r="H34" s="32">
        <f>E34-F34</f>
        <v>32048069</v>
      </c>
      <c r="M34" s="36"/>
    </row>
    <row r="35" spans="1:20" s="22" customFormat="1" ht="12.75" customHeight="1" x14ac:dyDescent="0.25">
      <c r="A35" s="30"/>
      <c r="B35" s="31" t="s">
        <v>37</v>
      </c>
      <c r="C35" s="32">
        <v>241488422</v>
      </c>
      <c r="D35" s="32">
        <v>106362079</v>
      </c>
      <c r="E35" s="32">
        <f t="shared" si="1"/>
        <v>347850501</v>
      </c>
      <c r="F35" s="32">
        <v>323231702</v>
      </c>
      <c r="G35" s="32">
        <v>282147550</v>
      </c>
      <c r="H35" s="32">
        <f t="shared" ref="H35:H42" si="6">E35-F35</f>
        <v>24618799</v>
      </c>
      <c r="M35" s="36"/>
    </row>
    <row r="36" spans="1:20" s="22" customFormat="1" ht="24" customHeight="1" x14ac:dyDescent="0.25">
      <c r="A36" s="30"/>
      <c r="B36" s="34" t="s">
        <v>38</v>
      </c>
      <c r="C36" s="32">
        <v>320649914</v>
      </c>
      <c r="D36" s="32">
        <v>451684767</v>
      </c>
      <c r="E36" s="32">
        <f t="shared" si="1"/>
        <v>772334681</v>
      </c>
      <c r="F36" s="32">
        <v>736911111</v>
      </c>
      <c r="G36" s="32">
        <v>722515327</v>
      </c>
      <c r="H36" s="32">
        <f t="shared" si="6"/>
        <v>35423570</v>
      </c>
      <c r="M36" s="36"/>
    </row>
    <row r="37" spans="1:20" s="22" customFormat="1" ht="12.75" customHeight="1" x14ac:dyDescent="0.25">
      <c r="A37" s="30"/>
      <c r="B37" s="31" t="s">
        <v>39</v>
      </c>
      <c r="C37" s="32">
        <v>68523560</v>
      </c>
      <c r="D37" s="32">
        <v>28903493</v>
      </c>
      <c r="E37" s="32">
        <f t="shared" si="1"/>
        <v>97427053</v>
      </c>
      <c r="F37" s="32">
        <v>92957144</v>
      </c>
      <c r="G37" s="32">
        <v>85483426</v>
      </c>
      <c r="H37" s="32">
        <f t="shared" si="6"/>
        <v>4469909</v>
      </c>
    </row>
    <row r="38" spans="1:20" s="22" customFormat="1" ht="24" customHeight="1" x14ac:dyDescent="0.25">
      <c r="A38" s="30"/>
      <c r="B38" s="34" t="s">
        <v>40</v>
      </c>
      <c r="C38" s="32">
        <v>158974068</v>
      </c>
      <c r="D38" s="32">
        <v>82761748</v>
      </c>
      <c r="E38" s="32">
        <f t="shared" si="1"/>
        <v>241735816</v>
      </c>
      <c r="F38" s="32">
        <v>219994365</v>
      </c>
      <c r="G38" s="32">
        <v>194860198</v>
      </c>
      <c r="H38" s="32">
        <f t="shared" si="6"/>
        <v>21741451</v>
      </c>
      <c r="M38" s="37"/>
    </row>
    <row r="39" spans="1:20" s="22" customFormat="1" ht="12.75" customHeight="1" x14ac:dyDescent="0.25">
      <c r="A39" s="30"/>
      <c r="B39" s="31" t="s">
        <v>41</v>
      </c>
      <c r="C39" s="32">
        <v>50777479</v>
      </c>
      <c r="D39" s="32">
        <v>33504231</v>
      </c>
      <c r="E39" s="32">
        <f t="shared" si="1"/>
        <v>84281710</v>
      </c>
      <c r="F39" s="32">
        <v>82002811</v>
      </c>
      <c r="G39" s="32">
        <v>81041435</v>
      </c>
      <c r="H39" s="32">
        <f t="shared" si="6"/>
        <v>2278899</v>
      </c>
    </row>
    <row r="40" spans="1:20" s="22" customFormat="1" ht="12.75" customHeight="1" x14ac:dyDescent="0.25">
      <c r="A40" s="30"/>
      <c r="B40" s="31" t="s">
        <v>42</v>
      </c>
      <c r="C40" s="32">
        <v>116670607</v>
      </c>
      <c r="D40" s="32">
        <v>42061729</v>
      </c>
      <c r="E40" s="32">
        <f t="shared" si="1"/>
        <v>158732336</v>
      </c>
      <c r="F40" s="32">
        <v>132611706</v>
      </c>
      <c r="G40" s="32">
        <v>129617987</v>
      </c>
      <c r="H40" s="32">
        <f t="shared" si="6"/>
        <v>26120630</v>
      </c>
    </row>
    <row r="41" spans="1:20" s="22" customFormat="1" ht="12.75" customHeight="1" x14ac:dyDescent="0.25">
      <c r="A41" s="30"/>
      <c r="B41" s="31" t="s">
        <v>43</v>
      </c>
      <c r="C41" s="32">
        <v>388524061</v>
      </c>
      <c r="D41" s="32">
        <v>162091311</v>
      </c>
      <c r="E41" s="32">
        <f t="shared" si="1"/>
        <v>550615372</v>
      </c>
      <c r="F41" s="32">
        <v>518662537</v>
      </c>
      <c r="G41" s="32">
        <v>506192677</v>
      </c>
      <c r="H41" s="32">
        <f t="shared" si="6"/>
        <v>31952835</v>
      </c>
    </row>
    <row r="42" spans="1:20" s="22" customFormat="1" ht="12.75" customHeight="1" x14ac:dyDescent="0.25">
      <c r="A42" s="30"/>
      <c r="B42" s="31" t="s">
        <v>44</v>
      </c>
      <c r="C42" s="32">
        <v>831779212</v>
      </c>
      <c r="D42" s="32">
        <v>1048306483</v>
      </c>
      <c r="E42" s="32">
        <f t="shared" si="1"/>
        <v>1880085695</v>
      </c>
      <c r="F42" s="32">
        <v>1799142089</v>
      </c>
      <c r="G42" s="32">
        <v>1617853367</v>
      </c>
      <c r="H42" s="32">
        <f t="shared" si="6"/>
        <v>80943606</v>
      </c>
    </row>
    <row r="43" spans="1:20" s="25" customFormat="1" ht="3.75" customHeight="1" x14ac:dyDescent="0.25">
      <c r="A43" s="23"/>
      <c r="B43" s="23"/>
      <c r="C43" s="24"/>
      <c r="D43" s="24"/>
      <c r="E43" s="32"/>
      <c r="F43" s="24"/>
      <c r="G43" s="24"/>
      <c r="H43" s="24"/>
    </row>
    <row r="44" spans="1:20" s="28" customFormat="1" ht="24.95" customHeight="1" x14ac:dyDescent="0.25">
      <c r="A44" s="38" t="s">
        <v>45</v>
      </c>
      <c r="B44" s="38"/>
      <c r="C44" s="27">
        <f>SUM(C45:C53)</f>
        <v>4184181943</v>
      </c>
      <c r="D44" s="27">
        <f t="shared" ref="D44:G44" si="7">SUM(D45:D53)</f>
        <v>-132735082</v>
      </c>
      <c r="E44" s="27">
        <f t="shared" si="7"/>
        <v>4051446861</v>
      </c>
      <c r="F44" s="27">
        <f t="shared" si="7"/>
        <v>3953195422</v>
      </c>
      <c r="G44" s="27">
        <f t="shared" si="7"/>
        <v>3744419562</v>
      </c>
      <c r="H44" s="27">
        <f>E44-F44</f>
        <v>98251439</v>
      </c>
      <c r="N44" s="29"/>
      <c r="O44" s="29"/>
      <c r="P44" s="29"/>
      <c r="Q44" s="29"/>
      <c r="R44" s="29"/>
      <c r="S44" s="29"/>
      <c r="T44" s="29"/>
    </row>
    <row r="45" spans="1:20" s="29" customFormat="1" ht="12" customHeight="1" x14ac:dyDescent="0.25">
      <c r="A45" s="31"/>
      <c r="B45" s="31" t="s">
        <v>46</v>
      </c>
      <c r="C45" s="32">
        <v>1740805970</v>
      </c>
      <c r="D45" s="32">
        <v>251686318</v>
      </c>
      <c r="E45" s="32">
        <f t="shared" si="1"/>
        <v>1992492288</v>
      </c>
      <c r="F45" s="32">
        <v>1992492222</v>
      </c>
      <c r="G45" s="32">
        <v>1953178147</v>
      </c>
      <c r="H45" s="32">
        <f>E45-F45</f>
        <v>66</v>
      </c>
    </row>
    <row r="46" spans="1:20" s="22" customFormat="1" ht="12.75" customHeight="1" x14ac:dyDescent="0.25">
      <c r="A46" s="30"/>
      <c r="B46" s="31" t="s">
        <v>47</v>
      </c>
      <c r="C46" s="32">
        <v>36908741</v>
      </c>
      <c r="D46" s="32">
        <v>564917948</v>
      </c>
      <c r="E46" s="32">
        <f t="shared" si="1"/>
        <v>601826689</v>
      </c>
      <c r="F46" s="32">
        <v>601289201</v>
      </c>
      <c r="G46" s="32">
        <v>601052057</v>
      </c>
      <c r="H46" s="32">
        <f t="shared" ref="H46:H50" si="8">E46-F46</f>
        <v>537488</v>
      </c>
    </row>
    <row r="47" spans="1:20" s="22" customFormat="1" ht="12.75" customHeight="1" x14ac:dyDescent="0.25">
      <c r="A47" s="30"/>
      <c r="B47" s="31" t="s">
        <v>48</v>
      </c>
      <c r="C47" s="32">
        <v>903505462</v>
      </c>
      <c r="D47" s="32">
        <v>-523953277</v>
      </c>
      <c r="E47" s="32">
        <f t="shared" si="1"/>
        <v>379552185</v>
      </c>
      <c r="F47" s="32">
        <v>365962875</v>
      </c>
      <c r="G47" s="32">
        <v>359039900</v>
      </c>
      <c r="H47" s="32">
        <f t="shared" si="8"/>
        <v>13589310</v>
      </c>
    </row>
    <row r="48" spans="1:20" s="22" customFormat="1" ht="12.75" customHeight="1" x14ac:dyDescent="0.25">
      <c r="A48" s="30"/>
      <c r="B48" s="31" t="s">
        <v>49</v>
      </c>
      <c r="C48" s="32">
        <v>1469981634</v>
      </c>
      <c r="D48" s="32">
        <v>-430222823</v>
      </c>
      <c r="E48" s="32">
        <f t="shared" si="1"/>
        <v>1039758811</v>
      </c>
      <c r="F48" s="32">
        <v>955652526</v>
      </c>
      <c r="G48" s="32">
        <v>793350860</v>
      </c>
      <c r="H48" s="32">
        <f t="shared" si="8"/>
        <v>84106285</v>
      </c>
    </row>
    <row r="49" spans="1:20" s="22" customFormat="1" ht="12.75" customHeight="1" x14ac:dyDescent="0.25">
      <c r="A49" s="30"/>
      <c r="B49" s="31" t="s">
        <v>50</v>
      </c>
      <c r="C49" s="32">
        <v>6666020</v>
      </c>
      <c r="D49" s="32">
        <v>649335</v>
      </c>
      <c r="E49" s="32">
        <f t="shared" si="1"/>
        <v>7315355</v>
      </c>
      <c r="F49" s="32">
        <v>7297065</v>
      </c>
      <c r="G49" s="32">
        <v>7297065</v>
      </c>
      <c r="H49" s="32">
        <f t="shared" si="8"/>
        <v>18290</v>
      </c>
    </row>
    <row r="50" spans="1:20" s="22" customFormat="1" ht="12.75" customHeight="1" x14ac:dyDescent="0.25">
      <c r="A50" s="30"/>
      <c r="B50" s="31" t="s">
        <v>51</v>
      </c>
      <c r="C50" s="32">
        <v>26314116</v>
      </c>
      <c r="D50" s="32">
        <v>4187417</v>
      </c>
      <c r="E50" s="32">
        <f t="shared" si="1"/>
        <v>30501533</v>
      </c>
      <c r="F50" s="32">
        <v>30501533</v>
      </c>
      <c r="G50" s="32">
        <v>30501533</v>
      </c>
      <c r="H50" s="32">
        <f t="shared" si="8"/>
        <v>0</v>
      </c>
    </row>
    <row r="51" spans="1:20" s="22" customFormat="1" ht="12.75" customHeight="1" x14ac:dyDescent="0.25">
      <c r="A51" s="30"/>
      <c r="B51" s="31" t="s">
        <v>52</v>
      </c>
      <c r="C51" s="32">
        <v>0</v>
      </c>
      <c r="D51" s="32">
        <v>0</v>
      </c>
      <c r="E51" s="32">
        <f t="shared" si="1"/>
        <v>0</v>
      </c>
      <c r="F51" s="32">
        <v>0</v>
      </c>
      <c r="G51" s="32">
        <v>0</v>
      </c>
      <c r="H51" s="32">
        <v>0</v>
      </c>
    </row>
    <row r="52" spans="1:20" s="22" customFormat="1" ht="12.75" customHeight="1" x14ac:dyDescent="0.25">
      <c r="A52" s="30"/>
      <c r="B52" s="31" t="s">
        <v>53</v>
      </c>
      <c r="C52" s="32">
        <v>0</v>
      </c>
      <c r="D52" s="32">
        <v>0</v>
      </c>
      <c r="E52" s="32">
        <f t="shared" si="1"/>
        <v>0</v>
      </c>
      <c r="F52" s="32">
        <v>0</v>
      </c>
      <c r="G52" s="32">
        <v>0</v>
      </c>
      <c r="H52" s="32">
        <v>0</v>
      </c>
    </row>
    <row r="53" spans="1:20" s="22" customFormat="1" ht="12.75" customHeight="1" x14ac:dyDescent="0.25">
      <c r="A53" s="30"/>
      <c r="B53" s="31" t="s">
        <v>54</v>
      </c>
      <c r="C53" s="32">
        <v>0</v>
      </c>
      <c r="D53" s="32">
        <v>0</v>
      </c>
      <c r="E53" s="32">
        <f t="shared" si="1"/>
        <v>0</v>
      </c>
      <c r="F53" s="32">
        <v>0</v>
      </c>
      <c r="G53" s="32">
        <v>0</v>
      </c>
      <c r="H53" s="32">
        <v>0</v>
      </c>
    </row>
    <row r="54" spans="1:20" s="25" customFormat="1" ht="3" customHeight="1" x14ac:dyDescent="0.25">
      <c r="A54" s="23"/>
      <c r="B54" s="23"/>
      <c r="C54" s="24"/>
      <c r="D54" s="24"/>
      <c r="E54" s="32"/>
      <c r="F54" s="24"/>
      <c r="G54" s="24"/>
      <c r="H54" s="24"/>
    </row>
    <row r="55" spans="1:20" s="28" customFormat="1" ht="14.25" customHeight="1" x14ac:dyDescent="0.25">
      <c r="A55" s="26" t="s">
        <v>55</v>
      </c>
      <c r="B55" s="26"/>
      <c r="C55" s="27">
        <f>SUM(C56:C64)</f>
        <v>745382242</v>
      </c>
      <c r="D55" s="27">
        <f>SUM(D56:D64)</f>
        <v>153703678</v>
      </c>
      <c r="E55" s="27">
        <f>SUM(E56:E64)</f>
        <v>899085920</v>
      </c>
      <c r="F55" s="27">
        <f>SUM(F56:F64)</f>
        <v>837734712</v>
      </c>
      <c r="G55" s="27">
        <f>SUM(G56:G64)</f>
        <v>806791542</v>
      </c>
      <c r="H55" s="27">
        <f>E55-F55</f>
        <v>61351208</v>
      </c>
      <c r="N55" s="29"/>
      <c r="O55" s="29"/>
      <c r="P55" s="29"/>
      <c r="Q55" s="29"/>
      <c r="R55" s="29"/>
      <c r="S55" s="29"/>
      <c r="T55" s="29"/>
    </row>
    <row r="56" spans="1:20" s="22" customFormat="1" ht="12.75" customHeight="1" x14ac:dyDescent="0.25">
      <c r="A56" s="30"/>
      <c r="B56" s="31" t="s">
        <v>56</v>
      </c>
      <c r="C56" s="32">
        <v>390370778</v>
      </c>
      <c r="D56" s="32">
        <v>-117473477</v>
      </c>
      <c r="E56" s="32">
        <f t="shared" si="1"/>
        <v>272897301</v>
      </c>
      <c r="F56" s="32">
        <v>270581176</v>
      </c>
      <c r="G56" s="32">
        <v>245869935</v>
      </c>
      <c r="H56" s="32">
        <f>E56-F56</f>
        <v>2316125</v>
      </c>
    </row>
    <row r="57" spans="1:20" s="22" customFormat="1" ht="12.75" customHeight="1" x14ac:dyDescent="0.25">
      <c r="A57" s="30"/>
      <c r="B57" s="31" t="s">
        <v>57</v>
      </c>
      <c r="C57" s="32">
        <v>7975442</v>
      </c>
      <c r="D57" s="32">
        <v>8076744</v>
      </c>
      <c r="E57" s="32">
        <f t="shared" si="1"/>
        <v>16052186</v>
      </c>
      <c r="F57" s="32">
        <v>15828435</v>
      </c>
      <c r="G57" s="32">
        <v>15635500</v>
      </c>
      <c r="H57" s="32">
        <f t="shared" ref="H57:H64" si="9">E57-F57</f>
        <v>223751</v>
      </c>
    </row>
    <row r="58" spans="1:20" s="22" customFormat="1" ht="12.75" customHeight="1" x14ac:dyDescent="0.25">
      <c r="A58" s="30"/>
      <c r="B58" s="31" t="s">
        <v>58</v>
      </c>
      <c r="C58" s="32">
        <v>220300</v>
      </c>
      <c r="D58" s="32">
        <v>7609933</v>
      </c>
      <c r="E58" s="32">
        <f t="shared" si="1"/>
        <v>7830233</v>
      </c>
      <c r="F58" s="32">
        <v>7734339</v>
      </c>
      <c r="G58" s="32">
        <v>7542552</v>
      </c>
      <c r="H58" s="32">
        <f t="shared" si="9"/>
        <v>95894</v>
      </c>
    </row>
    <row r="59" spans="1:20" s="22" customFormat="1" ht="12.75" customHeight="1" x14ac:dyDescent="0.25">
      <c r="A59" s="30"/>
      <c r="B59" s="31" t="s">
        <v>59</v>
      </c>
      <c r="C59" s="32">
        <v>23918016</v>
      </c>
      <c r="D59" s="32">
        <v>40283481</v>
      </c>
      <c r="E59" s="32">
        <f t="shared" si="1"/>
        <v>64201497</v>
      </c>
      <c r="F59" s="32">
        <v>63300789</v>
      </c>
      <c r="G59" s="32">
        <v>58880819</v>
      </c>
      <c r="H59" s="32">
        <f t="shared" si="9"/>
        <v>900708</v>
      </c>
    </row>
    <row r="60" spans="1:20" s="22" customFormat="1" ht="12.75" customHeight="1" x14ac:dyDescent="0.25">
      <c r="A60" s="30"/>
      <c r="B60" s="31" t="s">
        <v>60</v>
      </c>
      <c r="C60" s="32">
        <v>0</v>
      </c>
      <c r="D60" s="32">
        <v>9776262</v>
      </c>
      <c r="E60" s="32">
        <f t="shared" si="1"/>
        <v>9776262</v>
      </c>
      <c r="F60" s="32">
        <v>9766396</v>
      </c>
      <c r="G60" s="32">
        <v>9766396</v>
      </c>
      <c r="H60" s="32">
        <f t="shared" si="9"/>
        <v>9866</v>
      </c>
    </row>
    <row r="61" spans="1:20" s="22" customFormat="1" ht="12.75" customHeight="1" x14ac:dyDescent="0.25">
      <c r="A61" s="30"/>
      <c r="B61" s="31" t="s">
        <v>61</v>
      </c>
      <c r="C61" s="32">
        <v>190434880</v>
      </c>
      <c r="D61" s="32">
        <v>-21962568</v>
      </c>
      <c r="E61" s="32">
        <f t="shared" si="1"/>
        <v>168472312</v>
      </c>
      <c r="F61" s="32">
        <v>167723161</v>
      </c>
      <c r="G61" s="32">
        <v>167710560</v>
      </c>
      <c r="H61" s="32">
        <f t="shared" si="9"/>
        <v>749151</v>
      </c>
    </row>
    <row r="62" spans="1:20" s="22" customFormat="1" ht="12.75" customHeight="1" x14ac:dyDescent="0.25">
      <c r="A62" s="30"/>
      <c r="B62" s="31" t="s">
        <v>62</v>
      </c>
      <c r="C62" s="32">
        <v>0</v>
      </c>
      <c r="D62" s="32">
        <v>60390</v>
      </c>
      <c r="E62" s="32">
        <f t="shared" si="1"/>
        <v>60390</v>
      </c>
      <c r="F62" s="32">
        <v>60390</v>
      </c>
      <c r="G62" s="32">
        <v>60390</v>
      </c>
      <c r="H62" s="32">
        <f t="shared" si="9"/>
        <v>0</v>
      </c>
    </row>
    <row r="63" spans="1:20" s="22" customFormat="1" ht="12.75" customHeight="1" x14ac:dyDescent="0.25">
      <c r="A63" s="30"/>
      <c r="B63" s="31" t="s">
        <v>63</v>
      </c>
      <c r="C63" s="32">
        <v>123764781</v>
      </c>
      <c r="D63" s="32">
        <v>2233298</v>
      </c>
      <c r="E63" s="32">
        <f t="shared" si="1"/>
        <v>125998079</v>
      </c>
      <c r="F63" s="32">
        <v>70000000</v>
      </c>
      <c r="G63" s="32">
        <v>70000000</v>
      </c>
      <c r="H63" s="32">
        <f t="shared" si="9"/>
        <v>55998079</v>
      </c>
    </row>
    <row r="64" spans="1:20" s="22" customFormat="1" ht="12.75" customHeight="1" x14ac:dyDescent="0.25">
      <c r="A64" s="30"/>
      <c r="B64" s="31" t="s">
        <v>64</v>
      </c>
      <c r="C64" s="32">
        <v>8698045</v>
      </c>
      <c r="D64" s="32">
        <v>225099615</v>
      </c>
      <c r="E64" s="32">
        <f t="shared" si="1"/>
        <v>233797660</v>
      </c>
      <c r="F64" s="32">
        <v>232740026</v>
      </c>
      <c r="G64" s="32">
        <v>231325390</v>
      </c>
      <c r="H64" s="32">
        <f t="shared" si="9"/>
        <v>1057634</v>
      </c>
    </row>
    <row r="65" spans="1:20" ht="3.75" customHeight="1" x14ac:dyDescent="0.25">
      <c r="A65" s="39"/>
      <c r="B65" s="39"/>
      <c r="C65" s="39"/>
      <c r="D65" s="39"/>
      <c r="E65" s="39"/>
      <c r="F65" s="39"/>
      <c r="G65" s="39"/>
      <c r="H65" s="39"/>
      <c r="I65" s="40"/>
    </row>
    <row r="66" spans="1:20" s="28" customFormat="1" ht="14.25" customHeight="1" x14ac:dyDescent="0.25">
      <c r="A66" s="26" t="s">
        <v>65</v>
      </c>
      <c r="B66" s="26"/>
      <c r="C66" s="27">
        <f>SUM(C67:C69)</f>
        <v>4408191043</v>
      </c>
      <c r="D66" s="27">
        <f t="shared" ref="D66:G66" si="10">SUM(D67:D69)</f>
        <v>-215257410</v>
      </c>
      <c r="E66" s="27">
        <f t="shared" si="10"/>
        <v>4192933633</v>
      </c>
      <c r="F66" s="27">
        <f t="shared" si="10"/>
        <v>3898877162</v>
      </c>
      <c r="G66" s="27">
        <f t="shared" si="10"/>
        <v>2691326103</v>
      </c>
      <c r="H66" s="27">
        <f>E66-F66</f>
        <v>294056471</v>
      </c>
      <c r="N66" s="29"/>
      <c r="O66" s="29"/>
      <c r="P66" s="29"/>
      <c r="Q66" s="29"/>
      <c r="R66" s="29"/>
      <c r="S66" s="29"/>
      <c r="T66" s="29"/>
    </row>
    <row r="67" spans="1:20" s="22" customFormat="1" ht="12.75" customHeight="1" x14ac:dyDescent="0.25">
      <c r="A67" s="30"/>
      <c r="B67" s="31" t="s">
        <v>66</v>
      </c>
      <c r="C67" s="32">
        <v>4006194265</v>
      </c>
      <c r="D67" s="32">
        <v>-565586504</v>
      </c>
      <c r="E67" s="32">
        <f t="shared" si="1"/>
        <v>3440607761</v>
      </c>
      <c r="F67" s="32">
        <v>3149590401</v>
      </c>
      <c r="G67" s="32">
        <v>2130838461</v>
      </c>
      <c r="H67" s="32">
        <f>E67-F67</f>
        <v>291017360</v>
      </c>
    </row>
    <row r="68" spans="1:20" s="22" customFormat="1" ht="12.75" customHeight="1" x14ac:dyDescent="0.25">
      <c r="A68" s="30"/>
      <c r="B68" s="31" t="s">
        <v>67</v>
      </c>
      <c r="C68" s="32">
        <v>401996778</v>
      </c>
      <c r="D68" s="32">
        <v>350329094</v>
      </c>
      <c r="E68" s="32">
        <f t="shared" si="1"/>
        <v>752325872</v>
      </c>
      <c r="F68" s="32">
        <v>749286761</v>
      </c>
      <c r="G68" s="32">
        <v>560487642</v>
      </c>
      <c r="H68" s="32">
        <f t="shared" ref="H68:H69" si="11">E68-F68</f>
        <v>3039111</v>
      </c>
    </row>
    <row r="69" spans="1:20" s="22" customFormat="1" ht="12.75" customHeight="1" x14ac:dyDescent="0.25">
      <c r="A69" s="30"/>
      <c r="B69" s="31" t="s">
        <v>68</v>
      </c>
      <c r="C69" s="32">
        <v>0</v>
      </c>
      <c r="D69" s="32">
        <v>0</v>
      </c>
      <c r="E69" s="32">
        <f t="shared" si="1"/>
        <v>0</v>
      </c>
      <c r="F69" s="32">
        <v>0</v>
      </c>
      <c r="G69" s="32">
        <v>0</v>
      </c>
      <c r="H69" s="32">
        <f t="shared" si="11"/>
        <v>0</v>
      </c>
    </row>
    <row r="70" spans="1:20" ht="3.75" customHeight="1" x14ac:dyDescent="0.25">
      <c r="A70" s="39"/>
      <c r="B70" s="39"/>
      <c r="C70" s="39"/>
      <c r="D70" s="39"/>
      <c r="E70" s="39"/>
      <c r="F70" s="39"/>
      <c r="G70" s="39"/>
      <c r="H70" s="39"/>
      <c r="I70" s="40"/>
    </row>
    <row r="71" spans="1:20" s="28" customFormat="1" ht="14.25" customHeight="1" x14ac:dyDescent="0.25">
      <c r="A71" s="26" t="s">
        <v>69</v>
      </c>
      <c r="B71" s="26"/>
      <c r="C71" s="27">
        <f t="shared" ref="C71:G71" si="12">SUM(C72:C78)</f>
        <v>4065115429</v>
      </c>
      <c r="D71" s="27">
        <f t="shared" si="12"/>
        <v>6347403821</v>
      </c>
      <c r="E71" s="27">
        <f t="shared" si="12"/>
        <v>10412519250</v>
      </c>
      <c r="F71" s="27">
        <f t="shared" si="12"/>
        <v>5204213398</v>
      </c>
      <c r="G71" s="27">
        <f t="shared" si="12"/>
        <v>5199811349</v>
      </c>
      <c r="H71" s="27">
        <f>E71-F71</f>
        <v>5208305852</v>
      </c>
      <c r="N71" s="29"/>
      <c r="O71" s="29"/>
      <c r="P71" s="29"/>
      <c r="Q71" s="29"/>
      <c r="R71" s="29"/>
      <c r="S71" s="29"/>
      <c r="T71" s="29"/>
    </row>
    <row r="72" spans="1:20" s="22" customFormat="1" ht="12.75" customHeight="1" x14ac:dyDescent="0.25">
      <c r="A72" s="30"/>
      <c r="B72" s="31" t="s">
        <v>70</v>
      </c>
      <c r="C72" s="32">
        <v>0</v>
      </c>
      <c r="D72" s="32">
        <v>0</v>
      </c>
      <c r="E72" s="32">
        <f t="shared" si="1"/>
        <v>0</v>
      </c>
      <c r="F72" s="32">
        <v>0</v>
      </c>
      <c r="G72" s="32">
        <v>0</v>
      </c>
      <c r="H72" s="32">
        <v>0</v>
      </c>
    </row>
    <row r="73" spans="1:20" s="22" customFormat="1" ht="12.75" customHeight="1" x14ac:dyDescent="0.25">
      <c r="A73" s="41"/>
      <c r="B73" s="42" t="s">
        <v>71</v>
      </c>
      <c r="C73" s="43">
        <v>0</v>
      </c>
      <c r="D73" s="43">
        <v>0</v>
      </c>
      <c r="E73" s="43">
        <f t="shared" si="1"/>
        <v>0</v>
      </c>
      <c r="F73" s="43">
        <v>0</v>
      </c>
      <c r="G73" s="43">
        <v>0</v>
      </c>
      <c r="H73" s="43">
        <v>0</v>
      </c>
    </row>
    <row r="74" spans="1:20" s="22" customFormat="1" ht="12.75" customHeight="1" x14ac:dyDescent="0.25">
      <c r="A74" s="29"/>
      <c r="B74" s="44" t="s">
        <v>72</v>
      </c>
      <c r="C74" s="36">
        <v>0</v>
      </c>
      <c r="D74" s="36">
        <v>0</v>
      </c>
      <c r="E74" s="36">
        <f t="shared" si="1"/>
        <v>0</v>
      </c>
      <c r="F74" s="36">
        <v>0</v>
      </c>
      <c r="G74" s="36">
        <v>0</v>
      </c>
      <c r="H74" s="36">
        <v>0</v>
      </c>
    </row>
    <row r="75" spans="1:20" s="22" customFormat="1" ht="12.75" customHeight="1" x14ac:dyDescent="0.25">
      <c r="A75" s="29"/>
      <c r="B75" s="44" t="s">
        <v>73</v>
      </c>
      <c r="C75" s="36">
        <v>0</v>
      </c>
      <c r="D75" s="36">
        <v>0</v>
      </c>
      <c r="E75" s="36">
        <f t="shared" si="1"/>
        <v>0</v>
      </c>
      <c r="F75" s="36">
        <v>0</v>
      </c>
      <c r="G75" s="36">
        <v>0</v>
      </c>
      <c r="H75" s="36">
        <v>0</v>
      </c>
    </row>
    <row r="76" spans="1:20" s="22" customFormat="1" ht="12.75" customHeight="1" x14ac:dyDescent="0.25">
      <c r="A76" s="29"/>
      <c r="B76" s="44" t="s">
        <v>74</v>
      </c>
      <c r="C76" s="36">
        <v>1641107565</v>
      </c>
      <c r="D76" s="36">
        <v>3550046750</v>
      </c>
      <c r="E76" s="36">
        <f t="shared" si="1"/>
        <v>5191154315</v>
      </c>
      <c r="F76" s="36">
        <v>5188013398</v>
      </c>
      <c r="G76" s="36">
        <v>5183611349</v>
      </c>
      <c r="H76" s="36">
        <f t="shared" ref="H76:H78" si="13">E76-F76</f>
        <v>3140917</v>
      </c>
    </row>
    <row r="77" spans="1:20" s="22" customFormat="1" ht="12.75" customHeight="1" x14ac:dyDescent="0.25">
      <c r="A77" s="29"/>
      <c r="B77" s="44" t="s">
        <v>75</v>
      </c>
      <c r="C77" s="36">
        <v>0</v>
      </c>
      <c r="D77" s="36">
        <v>0</v>
      </c>
      <c r="E77" s="36">
        <f t="shared" si="1"/>
        <v>0</v>
      </c>
      <c r="F77" s="36">
        <v>0</v>
      </c>
      <c r="G77" s="36">
        <v>0</v>
      </c>
      <c r="H77" s="36">
        <f t="shared" si="13"/>
        <v>0</v>
      </c>
    </row>
    <row r="78" spans="1:20" s="22" customFormat="1" ht="24" customHeight="1" x14ac:dyDescent="0.25">
      <c r="A78" s="30"/>
      <c r="B78" s="34" t="s">
        <v>76</v>
      </c>
      <c r="C78" s="32">
        <v>2424007864</v>
      </c>
      <c r="D78" s="32">
        <v>2797357071</v>
      </c>
      <c r="E78" s="32">
        <f t="shared" si="1"/>
        <v>5221364935</v>
      </c>
      <c r="F78" s="32">
        <v>16200000</v>
      </c>
      <c r="G78" s="32">
        <v>16200000</v>
      </c>
      <c r="H78" s="32">
        <f t="shared" si="13"/>
        <v>5205164935</v>
      </c>
      <c r="I78" s="45"/>
    </row>
    <row r="79" spans="1:20" ht="3.75" customHeight="1" x14ac:dyDescent="0.25">
      <c r="A79" s="39"/>
      <c r="B79" s="39"/>
      <c r="C79" s="39"/>
      <c r="D79" s="39"/>
      <c r="E79" s="39"/>
      <c r="F79" s="39"/>
      <c r="G79" s="39"/>
      <c r="H79" s="39"/>
      <c r="I79" s="39"/>
    </row>
    <row r="80" spans="1:20" s="28" customFormat="1" ht="14.25" customHeight="1" x14ac:dyDescent="0.25">
      <c r="A80" s="26" t="s">
        <v>77</v>
      </c>
      <c r="B80" s="26"/>
      <c r="C80" s="27">
        <f>SUM(C81:C83)</f>
        <v>26470040137</v>
      </c>
      <c r="D80" s="27">
        <f>SUM(D81:D83)</f>
        <v>3362307151</v>
      </c>
      <c r="E80" s="27">
        <f>SUM(E81:E83)</f>
        <v>29832347288</v>
      </c>
      <c r="F80" s="27">
        <f>SUM(F81:F83)</f>
        <v>29832347288</v>
      </c>
      <c r="G80" s="27">
        <f>SUM(G81:G83)</f>
        <v>29830939416</v>
      </c>
      <c r="H80" s="27">
        <f>E80-F80</f>
        <v>0</v>
      </c>
      <c r="I80" s="46"/>
      <c r="N80" s="29"/>
      <c r="O80" s="29"/>
      <c r="P80" s="29"/>
      <c r="Q80" s="29"/>
      <c r="R80" s="29"/>
      <c r="S80" s="29"/>
      <c r="T80" s="29"/>
    </row>
    <row r="81" spans="1:20" s="22" customFormat="1" ht="12.75" customHeight="1" x14ac:dyDescent="0.25">
      <c r="A81" s="30"/>
      <c r="B81" s="31" t="s">
        <v>78</v>
      </c>
      <c r="C81" s="32">
        <v>9216506536</v>
      </c>
      <c r="D81" s="32">
        <v>459852996</v>
      </c>
      <c r="E81" s="32">
        <f t="shared" si="1"/>
        <v>9676359532</v>
      </c>
      <c r="F81" s="32">
        <v>9676359532</v>
      </c>
      <c r="G81" s="32">
        <v>9674951660</v>
      </c>
      <c r="H81" s="32">
        <f>E81-F81</f>
        <v>0</v>
      </c>
      <c r="I81" s="45"/>
    </row>
    <row r="82" spans="1:20" s="22" customFormat="1" ht="12.75" customHeight="1" x14ac:dyDescent="0.25">
      <c r="A82" s="29"/>
      <c r="B82" s="44" t="s">
        <v>79</v>
      </c>
      <c r="C82" s="36">
        <v>17253533601</v>
      </c>
      <c r="D82" s="36">
        <v>2902454155</v>
      </c>
      <c r="E82" s="36">
        <f t="shared" ref="E82:E92" si="14">C82+D82</f>
        <v>20155987756</v>
      </c>
      <c r="F82" s="36">
        <v>20155987756</v>
      </c>
      <c r="G82" s="36">
        <v>20155987756</v>
      </c>
      <c r="H82" s="36">
        <f t="shared" ref="H82:H83" si="15">E82-F82</f>
        <v>0</v>
      </c>
    </row>
    <row r="83" spans="1:20" s="22" customFormat="1" ht="12.75" customHeight="1" x14ac:dyDescent="0.25">
      <c r="A83" s="29"/>
      <c r="B83" s="44" t="s">
        <v>80</v>
      </c>
      <c r="C83" s="36">
        <v>0</v>
      </c>
      <c r="D83" s="36">
        <v>0</v>
      </c>
      <c r="E83" s="36">
        <f t="shared" si="14"/>
        <v>0</v>
      </c>
      <c r="F83" s="36">
        <v>0</v>
      </c>
      <c r="G83" s="36">
        <v>0</v>
      </c>
      <c r="H83" s="36">
        <f t="shared" si="15"/>
        <v>0</v>
      </c>
    </row>
    <row r="84" spans="1:20" ht="3.75" customHeight="1" x14ac:dyDescent="0.25">
      <c r="I84" s="40"/>
    </row>
    <row r="85" spans="1:20" s="28" customFormat="1" ht="14.25" customHeight="1" x14ac:dyDescent="0.25">
      <c r="A85" s="47" t="s">
        <v>81</v>
      </c>
      <c r="B85" s="47"/>
      <c r="C85" s="48">
        <f t="shared" ref="C85:G85" si="16">SUM(C86:C92)</f>
        <v>1703988707</v>
      </c>
      <c r="D85" s="48">
        <f>SUM(D86:D92)</f>
        <v>208558558</v>
      </c>
      <c r="E85" s="48">
        <f t="shared" si="16"/>
        <v>1912547265</v>
      </c>
      <c r="F85" s="48">
        <f t="shared" si="16"/>
        <v>1912529312</v>
      </c>
      <c r="G85" s="48">
        <f t="shared" si="16"/>
        <v>1912288107</v>
      </c>
      <c r="H85" s="48">
        <f>E85-F85</f>
        <v>17953</v>
      </c>
      <c r="N85" s="29"/>
      <c r="O85" s="29"/>
      <c r="P85" s="29"/>
      <c r="Q85" s="29"/>
      <c r="R85" s="29"/>
      <c r="S85" s="29"/>
      <c r="T85" s="29"/>
    </row>
    <row r="86" spans="1:20" s="28" customFormat="1" ht="14.25" customHeight="1" x14ac:dyDescent="0.25">
      <c r="A86" s="29"/>
      <c r="B86" s="44" t="s">
        <v>82</v>
      </c>
      <c r="C86" s="36">
        <v>333971414</v>
      </c>
      <c r="D86" s="36">
        <v>5089</v>
      </c>
      <c r="E86" s="36">
        <f t="shared" si="14"/>
        <v>333976503</v>
      </c>
      <c r="F86" s="36">
        <v>333971413</v>
      </c>
      <c r="G86" s="36">
        <v>333971413</v>
      </c>
      <c r="H86" s="36">
        <f>E86-F86</f>
        <v>5090</v>
      </c>
    </row>
    <row r="87" spans="1:20" s="28" customFormat="1" ht="14.25" customHeight="1" x14ac:dyDescent="0.25">
      <c r="A87" s="29"/>
      <c r="B87" s="44" t="s">
        <v>83</v>
      </c>
      <c r="C87" s="36">
        <v>1293027463</v>
      </c>
      <c r="D87" s="36">
        <v>269603578</v>
      </c>
      <c r="E87" s="36">
        <f t="shared" si="14"/>
        <v>1562631041</v>
      </c>
      <c r="F87" s="36">
        <v>1562631041</v>
      </c>
      <c r="G87" s="36">
        <v>1562631041</v>
      </c>
      <c r="H87" s="36">
        <f t="shared" ref="H87:H92" si="17">E87-F87</f>
        <v>0</v>
      </c>
    </row>
    <row r="88" spans="1:20" s="28" customFormat="1" ht="14.25" customHeight="1" x14ac:dyDescent="0.25">
      <c r="A88" s="29"/>
      <c r="B88" s="44" t="s">
        <v>84</v>
      </c>
      <c r="C88" s="36">
        <v>0</v>
      </c>
      <c r="D88" s="36">
        <v>0</v>
      </c>
      <c r="E88" s="36">
        <f t="shared" si="14"/>
        <v>0</v>
      </c>
      <c r="F88" s="36">
        <v>0</v>
      </c>
      <c r="G88" s="36">
        <v>0</v>
      </c>
      <c r="H88" s="36">
        <f t="shared" si="17"/>
        <v>0</v>
      </c>
    </row>
    <row r="89" spans="1:20" s="28" customFormat="1" ht="14.25" customHeight="1" x14ac:dyDescent="0.25">
      <c r="A89" s="29"/>
      <c r="B89" s="44" t="s">
        <v>85</v>
      </c>
      <c r="C89" s="36">
        <v>19711761</v>
      </c>
      <c r="D89" s="36">
        <v>-6230580</v>
      </c>
      <c r="E89" s="36">
        <f t="shared" si="14"/>
        <v>13481181</v>
      </c>
      <c r="F89" s="36">
        <v>13481181</v>
      </c>
      <c r="G89" s="36">
        <v>13481181</v>
      </c>
      <c r="H89" s="36">
        <f t="shared" si="17"/>
        <v>0</v>
      </c>
    </row>
    <row r="90" spans="1:20" s="28" customFormat="1" ht="14.25" customHeight="1" x14ac:dyDescent="0.25">
      <c r="A90" s="29"/>
      <c r="B90" s="44" t="s">
        <v>86</v>
      </c>
      <c r="C90" s="36">
        <v>0</v>
      </c>
      <c r="D90" s="36">
        <v>0</v>
      </c>
      <c r="E90" s="36">
        <f t="shared" si="14"/>
        <v>0</v>
      </c>
      <c r="F90" s="36">
        <v>0</v>
      </c>
      <c r="G90" s="36">
        <v>0</v>
      </c>
      <c r="H90" s="36">
        <f t="shared" si="17"/>
        <v>0</v>
      </c>
    </row>
    <row r="91" spans="1:20" s="28" customFormat="1" ht="14.25" customHeight="1" x14ac:dyDescent="0.25">
      <c r="A91" s="29"/>
      <c r="B91" s="44" t="s">
        <v>87</v>
      </c>
      <c r="C91" s="36">
        <v>0</v>
      </c>
      <c r="D91" s="36">
        <v>0</v>
      </c>
      <c r="E91" s="36">
        <f t="shared" si="14"/>
        <v>0</v>
      </c>
      <c r="F91" s="36">
        <v>0</v>
      </c>
      <c r="G91" s="36">
        <v>0</v>
      </c>
      <c r="H91" s="36">
        <f t="shared" si="17"/>
        <v>0</v>
      </c>
    </row>
    <row r="92" spans="1:20" s="22" customFormat="1" ht="14.25" customHeight="1" x14ac:dyDescent="0.25">
      <c r="A92" s="29"/>
      <c r="B92" s="44" t="s">
        <v>88</v>
      </c>
      <c r="C92" s="36">
        <v>57278069</v>
      </c>
      <c r="D92" s="36">
        <v>-54819529</v>
      </c>
      <c r="E92" s="36">
        <f t="shared" si="14"/>
        <v>2458540</v>
      </c>
      <c r="F92" s="36">
        <v>2445677</v>
      </c>
      <c r="G92" s="36">
        <v>2204472</v>
      </c>
      <c r="H92" s="36">
        <f t="shared" si="17"/>
        <v>12863</v>
      </c>
    </row>
    <row r="93" spans="1:20" s="40" customFormat="1" ht="2.25" customHeight="1" x14ac:dyDescent="0.2">
      <c r="A93" s="49"/>
      <c r="B93" s="49"/>
      <c r="C93" s="49"/>
      <c r="D93" s="49"/>
      <c r="E93" s="49"/>
      <c r="F93" s="49"/>
      <c r="G93" s="49"/>
      <c r="H93" s="49"/>
    </row>
    <row r="94" spans="1:20" s="40" customFormat="1" ht="13.5" customHeight="1" x14ac:dyDescent="0.2">
      <c r="A94" s="50" t="s">
        <v>89</v>
      </c>
      <c r="B94" s="50"/>
      <c r="C94" s="51"/>
      <c r="D94" s="51"/>
      <c r="E94" s="51"/>
      <c r="F94" s="51"/>
      <c r="G94" s="51"/>
      <c r="H94" s="51"/>
    </row>
    <row r="96" spans="1:20" x14ac:dyDescent="0.25">
      <c r="C96" s="52"/>
      <c r="D96" s="52"/>
      <c r="E96" s="52"/>
      <c r="F96" s="52"/>
      <c r="G96" s="52"/>
      <c r="H96" s="53"/>
    </row>
    <row r="97" spans="3:7" x14ac:dyDescent="0.25">
      <c r="C97" s="52"/>
      <c r="D97" s="52"/>
      <c r="E97" s="52"/>
      <c r="F97" s="52"/>
      <c r="G97" s="52"/>
    </row>
    <row r="98" spans="3:7" x14ac:dyDescent="0.25">
      <c r="C98" s="52"/>
      <c r="D98" s="52"/>
      <c r="E98" s="52"/>
      <c r="F98" s="52"/>
      <c r="G98" s="52"/>
    </row>
  </sheetData>
  <mergeCells count="20">
    <mergeCell ref="A85:B85"/>
    <mergeCell ref="A94:H94"/>
    <mergeCell ref="A33:B33"/>
    <mergeCell ref="A44:B44"/>
    <mergeCell ref="A55:B55"/>
    <mergeCell ref="A66:B66"/>
    <mergeCell ref="A71:B71"/>
    <mergeCell ref="A80:B80"/>
    <mergeCell ref="A7:B9"/>
    <mergeCell ref="C7:G7"/>
    <mergeCell ref="H7:H8"/>
    <mergeCell ref="A11:B11"/>
    <mergeCell ref="A13:B13"/>
    <mergeCell ref="A22:B22"/>
    <mergeCell ref="A1:H1"/>
    <mergeCell ref="A2:H2"/>
    <mergeCell ref="A3:H3"/>
    <mergeCell ref="A4:H4"/>
    <mergeCell ref="A5:H5"/>
    <mergeCell ref="A6:H6"/>
  </mergeCells>
  <printOptions horizontalCentered="1"/>
  <pageMargins left="0.39370078740157483" right="0.39370078740157483" top="1.1811023622047245" bottom="0.78740157480314965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2024-03-14T19:14:57Z</dcterms:created>
  <dcterms:modified xsi:type="dcterms:W3CDTF">2024-03-14T19:14:57Z</dcterms:modified>
</cp:coreProperties>
</file>