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5DCA20EB-8536-4709-9966-D0F5A8781E63}" xr6:coauthVersionLast="40" xr6:coauthVersionMax="40" xr10:uidLastSave="{00000000-0000-0000-0000-000000000000}"/>
  <bookViews>
    <workbookView xWindow="0" yWindow="0" windowWidth="25200" windowHeight="11775" xr2:uid="{8FF7CD10-B2BE-498B-B76E-374BE195E97B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5" i="1" l="1"/>
  <c r="D145" i="1"/>
  <c r="E144" i="1"/>
  <c r="G141" i="1"/>
  <c r="H140" i="1"/>
  <c r="D140" i="1"/>
  <c r="F137" i="1"/>
  <c r="E133" i="1"/>
  <c r="F132" i="1"/>
  <c r="F108" i="1"/>
  <c r="I108" i="1" s="1"/>
  <c r="I107" i="1"/>
  <c r="F107" i="1"/>
  <c r="F106" i="1"/>
  <c r="I106" i="1" s="1"/>
  <c r="I105" i="1"/>
  <c r="F105" i="1"/>
  <c r="F104" i="1"/>
  <c r="I104" i="1" s="1"/>
  <c r="I103" i="1"/>
  <c r="F103" i="1"/>
  <c r="H102" i="1"/>
  <c r="G102" i="1"/>
  <c r="G145" i="1" s="1"/>
  <c r="F102" i="1"/>
  <c r="F145" i="1" s="1"/>
  <c r="E102" i="1"/>
  <c r="E145" i="1" s="1"/>
  <c r="D102" i="1"/>
  <c r="I101" i="1"/>
  <c r="F101" i="1"/>
  <c r="F100" i="1"/>
  <c r="I100" i="1" s="1"/>
  <c r="I99" i="1"/>
  <c r="H99" i="1"/>
  <c r="H141" i="1" s="1"/>
  <c r="G99" i="1"/>
  <c r="F99" i="1"/>
  <c r="F141" i="1" s="1"/>
  <c r="E99" i="1"/>
  <c r="E141" i="1" s="1"/>
  <c r="D99" i="1"/>
  <c r="D141" i="1" s="1"/>
  <c r="F98" i="1"/>
  <c r="I98" i="1" s="1"/>
  <c r="I97" i="1"/>
  <c r="F97" i="1"/>
  <c r="H96" i="1"/>
  <c r="H137" i="1" s="1"/>
  <c r="G96" i="1"/>
  <c r="G137" i="1" s="1"/>
  <c r="F96" i="1"/>
  <c r="I96" i="1" s="1"/>
  <c r="E96" i="1"/>
  <c r="E137" i="1" s="1"/>
  <c r="D96" i="1"/>
  <c r="D137" i="1" s="1"/>
  <c r="I95" i="1"/>
  <c r="F95" i="1"/>
  <c r="F94" i="1"/>
  <c r="I94" i="1" s="1"/>
  <c r="I93" i="1"/>
  <c r="F93" i="1"/>
  <c r="F92" i="1"/>
  <c r="I92" i="1" s="1"/>
  <c r="I91" i="1"/>
  <c r="F91" i="1"/>
  <c r="F90" i="1"/>
  <c r="I90" i="1" s="1"/>
  <c r="I88" i="1"/>
  <c r="F88" i="1"/>
  <c r="F87" i="1"/>
  <c r="I87" i="1" s="1"/>
  <c r="I86" i="1"/>
  <c r="F86" i="1"/>
  <c r="F85" i="1"/>
  <c r="I85" i="1" s="1"/>
  <c r="I84" i="1"/>
  <c r="F84" i="1"/>
  <c r="F83" i="1"/>
  <c r="I83" i="1" s="1"/>
  <c r="I82" i="1"/>
  <c r="F82" i="1"/>
  <c r="F81" i="1"/>
  <c r="I81" i="1" s="1"/>
  <c r="I80" i="1"/>
  <c r="F80" i="1"/>
  <c r="F79" i="1"/>
  <c r="I79" i="1" s="1"/>
  <c r="I78" i="1"/>
  <c r="F78" i="1"/>
  <c r="F77" i="1"/>
  <c r="I77" i="1" s="1"/>
  <c r="I76" i="1"/>
  <c r="F76" i="1"/>
  <c r="H75" i="1"/>
  <c r="G75" i="1"/>
  <c r="F75" i="1"/>
  <c r="I75" i="1" s="1"/>
  <c r="E75" i="1"/>
  <c r="D75" i="1"/>
  <c r="I74" i="1"/>
  <c r="F74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7" i="1"/>
  <c r="I67" i="1" s="1"/>
  <c r="I66" i="1"/>
  <c r="F66" i="1"/>
  <c r="F65" i="1"/>
  <c r="I65" i="1" s="1"/>
  <c r="I64" i="1"/>
  <c r="F64" i="1"/>
  <c r="F63" i="1"/>
  <c r="I63" i="1" s="1"/>
  <c r="I62" i="1"/>
  <c r="F62" i="1"/>
  <c r="H61" i="1"/>
  <c r="H133" i="1" s="1"/>
  <c r="H149" i="1" s="1"/>
  <c r="G61" i="1"/>
  <c r="G133" i="1" s="1"/>
  <c r="G149" i="1" s="1"/>
  <c r="F61" i="1"/>
  <c r="F133" i="1" s="1"/>
  <c r="F149" i="1" s="1"/>
  <c r="E61" i="1"/>
  <c r="D61" i="1"/>
  <c r="D133" i="1" s="1"/>
  <c r="D149" i="1" s="1"/>
  <c r="H60" i="1"/>
  <c r="H111" i="1" s="1"/>
  <c r="F60" i="1"/>
  <c r="F111" i="1" s="1"/>
  <c r="E60" i="1"/>
  <c r="D60" i="1"/>
  <c r="D111" i="1" s="1"/>
  <c r="F58" i="1"/>
  <c r="I58" i="1" s="1"/>
  <c r="I57" i="1"/>
  <c r="F57" i="1"/>
  <c r="F56" i="1"/>
  <c r="I56" i="1" s="1"/>
  <c r="I55" i="1"/>
  <c r="F55" i="1"/>
  <c r="F54" i="1"/>
  <c r="I54" i="1" s="1"/>
  <c r="I53" i="1"/>
  <c r="F53" i="1"/>
  <c r="H52" i="1"/>
  <c r="H144" i="1" s="1"/>
  <c r="H143" i="1" s="1"/>
  <c r="G52" i="1"/>
  <c r="G144" i="1" s="1"/>
  <c r="G143" i="1" s="1"/>
  <c r="F52" i="1"/>
  <c r="I52" i="1" s="1"/>
  <c r="E52" i="1"/>
  <c r="D52" i="1"/>
  <c r="D144" i="1" s="1"/>
  <c r="D143" i="1" s="1"/>
  <c r="I51" i="1"/>
  <c r="F51" i="1"/>
  <c r="F50" i="1"/>
  <c r="I50" i="1" s="1"/>
  <c r="I49" i="1"/>
  <c r="H49" i="1"/>
  <c r="G49" i="1"/>
  <c r="G140" i="1" s="1"/>
  <c r="G139" i="1" s="1"/>
  <c r="F49" i="1"/>
  <c r="F140" i="1" s="1"/>
  <c r="F139" i="1" s="1"/>
  <c r="E49" i="1"/>
  <c r="E140" i="1" s="1"/>
  <c r="E139" i="1" s="1"/>
  <c r="D49" i="1"/>
  <c r="F48" i="1"/>
  <c r="I48" i="1" s="1"/>
  <c r="I47" i="1"/>
  <c r="F47" i="1"/>
  <c r="H46" i="1"/>
  <c r="H136" i="1" s="1"/>
  <c r="H135" i="1" s="1"/>
  <c r="G46" i="1"/>
  <c r="G136" i="1" s="1"/>
  <c r="G135" i="1" s="1"/>
  <c r="F46" i="1"/>
  <c r="F136" i="1" s="1"/>
  <c r="F135" i="1" s="1"/>
  <c r="E46" i="1"/>
  <c r="E136" i="1" s="1"/>
  <c r="E135" i="1" s="1"/>
  <c r="D46" i="1"/>
  <c r="D136" i="1" s="1"/>
  <c r="D135" i="1" s="1"/>
  <c r="I45" i="1"/>
  <c r="F45" i="1"/>
  <c r="F44" i="1"/>
  <c r="I44" i="1" s="1"/>
  <c r="I43" i="1"/>
  <c r="F43" i="1"/>
  <c r="F42" i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F32" i="1"/>
  <c r="I32" i="1" s="1"/>
  <c r="I31" i="1"/>
  <c r="F31" i="1"/>
  <c r="F30" i="1"/>
  <c r="I30" i="1" s="1"/>
  <c r="I29" i="1"/>
  <c r="F29" i="1"/>
  <c r="F28" i="1"/>
  <c r="I28" i="1" s="1"/>
  <c r="I27" i="1"/>
  <c r="F27" i="1"/>
  <c r="F26" i="1"/>
  <c r="I26" i="1" s="1"/>
  <c r="I25" i="1"/>
  <c r="H25" i="1"/>
  <c r="G25" i="1"/>
  <c r="F25" i="1"/>
  <c r="E25" i="1"/>
  <c r="D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H11" i="1"/>
  <c r="H132" i="1" s="1"/>
  <c r="G11" i="1"/>
  <c r="G132" i="1" s="1"/>
  <c r="F11" i="1"/>
  <c r="E11" i="1"/>
  <c r="E132" i="1" s="1"/>
  <c r="D11" i="1"/>
  <c r="D132" i="1" s="1"/>
  <c r="H10" i="1"/>
  <c r="G10" i="1"/>
  <c r="F10" i="1"/>
  <c r="D10" i="1"/>
  <c r="E149" i="1" l="1"/>
  <c r="E143" i="1"/>
  <c r="G148" i="1"/>
  <c r="G147" i="1" s="1"/>
  <c r="G131" i="1"/>
  <c r="D148" i="1"/>
  <c r="D147" i="1" s="1"/>
  <c r="D131" i="1"/>
  <c r="H148" i="1"/>
  <c r="H147" i="1" s="1"/>
  <c r="H131" i="1"/>
  <c r="D139" i="1"/>
  <c r="E148" i="1"/>
  <c r="E147" i="1" s="1"/>
  <c r="E131" i="1"/>
  <c r="I11" i="1"/>
  <c r="I61" i="1"/>
  <c r="I60" i="1" s="1"/>
  <c r="F131" i="1"/>
  <c r="H139" i="1"/>
  <c r="F144" i="1"/>
  <c r="F143" i="1" s="1"/>
  <c r="E10" i="1"/>
  <c r="E111" i="1" s="1"/>
  <c r="I46" i="1"/>
  <c r="G60" i="1"/>
  <c r="G111" i="1" s="1"/>
  <c r="I111" i="1" s="1"/>
  <c r="I102" i="1"/>
  <c r="F148" i="1" l="1"/>
  <c r="F147" i="1" s="1"/>
  <c r="I10" i="1"/>
</calcChain>
</file>

<file path=xl/sharedStrings.xml><?xml version="1.0" encoding="utf-8"?>
<sst xmlns="http://schemas.openxmlformats.org/spreadsheetml/2006/main" count="134" uniqueCount="73">
  <si>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</si>
  <si>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</si>
  <si>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</si>
  <si>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</si>
  <si>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</si>
  <si>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</si>
  <si>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</si>
  <si>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</si>
  <si>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</si>
  <si>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</si>
  <si>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</si>
  <si>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</si>
  <si>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</si>
  <si>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</si>
  <si>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</si>
  <si>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</si>
  <si>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</si>
  <si>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</si>
  <si>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</si>
  <si>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</si>
  <si>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</si>
  <si>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</si>
  <si>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</si>
  <si>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</si>
  <si>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</si>
  <si>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</si>
  <si>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</si>
  <si>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</si>
  <si>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</si>
  <si>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</si>
  <si>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</si>
  <si>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</si>
  <si>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</si>
  <si>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</si>
  <si>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</si>
  <si>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</si>
  <si>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</si>
  <si>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</si>
  <si>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</si>
  <si>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</si>
  <si>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</si>
  <si>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</si>
  <si>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</si>
  <si>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Instituto de Evaluación,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</si>
  <si>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</si>
  <si>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</si>
  <si>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</si>
  <si>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</si>
  <si>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</si>
  <si>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</si>
  <si>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</si>
  <si>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</si>
  <si>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</si>
  <si>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</si>
  <si>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</si>
  <si>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</si>
  <si>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</si>
  <si>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</si>
  <si>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</si>
  <si>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</si>
  <si>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</si>
  <si>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</si>
  <si>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</si>
  <si>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</si>
  <si>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</si>
  <si>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</si>
  <si>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Poder Ejecutivo</t>
  </si>
  <si>
    <t>No Etiquetado</t>
  </si>
  <si>
    <t>Etiquetado</t>
  </si>
  <si>
    <t>Poder Legislativo</t>
  </si>
  <si>
    <t>Poder Judicial</t>
  </si>
  <si>
    <t>Órganos Autónomos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</si>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</sst>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i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0" borderId="0" xfId="1" applyFont="1"/>
    <xf numFmtId="0" fontId="5" fillId="2" borderId="0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Border="1" applyAlignment="1">
      <alignment horizontal="center" vertical="top"/>
    </xf>
    <xf numFmtId="0" fontId="4" fillId="0" borderId="0" xfId="3" applyFont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5" borderId="0" xfId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right" vertical="top"/>
    </xf>
    <xf numFmtId="164" fontId="10" fillId="0" borderId="0" xfId="1" applyNumberFormat="1" applyFont="1"/>
    <xf numFmtId="164" fontId="8" fillId="0" borderId="0" xfId="0" applyNumberFormat="1" applyFont="1" applyAlignment="1">
      <alignment horizontal="right" vertical="top"/>
    </xf>
    <xf numFmtId="0" fontId="10" fillId="0" borderId="0" xfId="1" applyFont="1"/>
    <xf numFmtId="164" fontId="4" fillId="0" borderId="0" xfId="1" applyNumberFormat="1" applyFont="1"/>
    <xf numFmtId="0" fontId="4" fillId="0" borderId="0" xfId="3" applyFont="1" applyBorder="1" applyAlignment="1">
      <alignment horizontal="center" vertical="center"/>
    </xf>
    <xf numFmtId="0" fontId="11" fillId="0" borderId="0" xfId="1" applyFont="1"/>
    <xf numFmtId="0" fontId="12" fillId="0" borderId="0" xfId="3" applyFont="1" applyBorder="1" applyAlignment="1">
      <alignment horizontal="center" vertical="top"/>
    </xf>
    <xf numFmtId="0" fontId="12" fillId="0" borderId="0" xfId="3" applyFont="1" applyBorder="1" applyAlignment="1">
      <alignment horizontal="justify" vertical="top"/>
    </xf>
    <xf numFmtId="164" fontId="13" fillId="0" borderId="0" xfId="0" applyNumberFormat="1" applyFont="1" applyBorder="1" applyAlignment="1">
      <alignment horizontal="right" vertical="top"/>
    </xf>
    <xf numFmtId="0" fontId="12" fillId="0" borderId="0" xfId="1" applyFont="1"/>
    <xf numFmtId="0" fontId="4" fillId="0" borderId="0" xfId="3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8" xfId="1" applyFont="1" applyBorder="1"/>
    <xf numFmtId="164" fontId="4" fillId="0" borderId="8" xfId="1" applyNumberFormat="1" applyFont="1" applyBorder="1"/>
    <xf numFmtId="164" fontId="7" fillId="0" borderId="8" xfId="3" applyNumberFormat="1" applyBorder="1" applyAlignment="1">
      <alignment horizontal="right"/>
    </xf>
    <xf numFmtId="0" fontId="10" fillId="5" borderId="0" xfId="1" applyFont="1" applyFill="1" applyAlignment="1">
      <alignment horizontal="center"/>
    </xf>
    <xf numFmtId="164" fontId="9" fillId="5" borderId="0" xfId="0" applyNumberFormat="1" applyFont="1" applyFill="1" applyAlignment="1">
      <alignment horizontal="right" vertical="top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0" fontId="4" fillId="0" borderId="0" xfId="1" applyFont="1" applyBorder="1"/>
    <xf numFmtId="0" fontId="4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justify" vertical="top"/>
    </xf>
    <xf numFmtId="164" fontId="13" fillId="0" borderId="0" xfId="0" applyNumberFormat="1" applyFont="1" applyAlignment="1">
      <alignment horizontal="right" vertical="top"/>
    </xf>
    <xf numFmtId="0" fontId="4" fillId="0" borderId="0" xfId="3" applyFont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justify" vertical="top"/>
    </xf>
    <xf numFmtId="164" fontId="8" fillId="0" borderId="9" xfId="0" applyNumberFormat="1" applyFont="1" applyBorder="1" applyAlignment="1">
      <alignment horizontal="right" vertical="top"/>
    </xf>
    <xf numFmtId="0" fontId="9" fillId="3" borderId="8" xfId="0" applyFont="1" applyFill="1" applyBorder="1" applyAlignment="1">
      <alignment horizontal="justify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164" fontId="10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164" fontId="16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164" fontId="11" fillId="0" borderId="0" xfId="1" applyNumberFormat="1" applyFont="1"/>
    <xf numFmtId="0" fontId="18" fillId="0" borderId="0" xfId="0" applyFont="1"/>
    <xf numFmtId="0" fontId="16" fillId="0" borderId="0" xfId="1" applyFont="1"/>
    <xf numFmtId="164" fontId="16" fillId="0" borderId="0" xfId="1" applyNumberFormat="1" applyFont="1"/>
    <xf numFmtId="0" fontId="17" fillId="0" borderId="0" xfId="0" applyFont="1"/>
    <xf numFmtId="0" fontId="12" fillId="0" borderId="0" xfId="1" applyFont="1" applyAlignment="1">
      <alignment horizontal="center"/>
    </xf>
    <xf numFmtId="164" fontId="12" fillId="0" borderId="0" xfId="1" applyNumberFormat="1" applyFont="1"/>
    <xf numFmtId="0" fontId="19" fillId="0" borderId="0" xfId="0" applyFont="1"/>
    <xf numFmtId="0" fontId="4" fillId="0" borderId="0" xfId="1" applyFont="1" applyAlignment="1">
      <alignment horizontal="center"/>
    </xf>
    <xf numFmtId="0" fontId="16" fillId="0" borderId="0" xfId="3" applyFont="1" applyAlignment="1">
      <alignment horizontal="left"/>
    </xf>
    <xf numFmtId="0" fontId="20" fillId="0" borderId="0" xfId="1" applyFont="1" applyAlignment="1">
      <alignment horizontal="center"/>
    </xf>
    <xf numFmtId="164" fontId="21" fillId="0" borderId="0" xfId="1" applyNumberFormat="1" applyFont="1"/>
    <xf numFmtId="0" fontId="20" fillId="0" borderId="0" xfId="1" applyFont="1"/>
    <xf numFmtId="0" fontId="22" fillId="0" borderId="0" xfId="0" applyFont="1"/>
    <xf numFmtId="0" fontId="23" fillId="0" borderId="0" xfId="1" applyFont="1"/>
    <xf numFmtId="164" fontId="23" fillId="0" borderId="0" xfId="1" applyNumberFormat="1" applyFont="1"/>
    <xf numFmtId="4" fontId="24" fillId="0" borderId="0" xfId="1" applyNumberFormat="1" applyFont="1"/>
    <xf numFmtId="4" fontId="25" fillId="0" borderId="0" xfId="1" applyNumberFormat="1" applyFont="1"/>
  </cellXfs>
  <cellStyles count="5">
    <cellStyle name="Normal" xfId="0" builtinId="0"/>
    <cellStyle name="Normal 12 3 2 2" xfId="1" xr:uid="{2C39FFB3-2035-4522-B485-023061F903F8}"/>
    <cellStyle name="Normal 18" xfId="2" xr:uid="{B6DF3F1A-FA02-4106-B0C1-B4885C216981}"/>
    <cellStyle name="Normal 2 2" xfId="4" xr:uid="{B1A953CA-0505-423D-9149-7077DC7919B2}"/>
    <cellStyle name="Normal 3_1. Ingreso Público" xfId="3" xr:uid="{C71D4E64-294A-4D59-94B8-7B694FB6B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A64691-A51D-4939-9DFA-A94EC9C92FC1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707A-B257-4B12-A72B-3370DF1F9016}">
  <dimension ref="A1:L166"/>
  <sheetViews>
    <sheetView showGridLines="0" tabSelected="1" topLeftCell="A93" zoomScaleNormal="100" workbookViewId="0">
      <selection activeCell="A7" sqref="A7:I112"/>
    </sheetView>
  </sheetViews>
  <sheetFormatPr baseColWidth="10" defaultRowHeight="12.75" x14ac:dyDescent="0.2"/>
  <cols>
    <col min="1" max="2" width="1.7109375" style="67" customWidth="1"/>
    <col min="3" max="3" width="40.7109375" style="2" customWidth="1"/>
    <col min="4" max="9" width="15.140625" style="26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 t="shared" ref="D10:I10" si="0">SUM(D11,D46,D49,D52)</f>
        <v>40748887970</v>
      </c>
      <c r="E10" s="17">
        <f t="shared" si="0"/>
        <v>7299017129</v>
      </c>
      <c r="F10" s="17">
        <f t="shared" si="0"/>
        <v>48047905099</v>
      </c>
      <c r="G10" s="17">
        <f t="shared" si="0"/>
        <v>40971314196</v>
      </c>
      <c r="H10" s="17">
        <f t="shared" si="0"/>
        <v>40038299168</v>
      </c>
      <c r="I10" s="17">
        <f t="shared" si="0"/>
        <v>7076590903</v>
      </c>
      <c r="J10" s="18"/>
      <c r="K10" s="19"/>
    </row>
    <row r="11" spans="1:11" s="25" customFormat="1" ht="12.75" customHeight="1" thickTop="1" x14ac:dyDescent="0.2">
      <c r="A11" s="21"/>
      <c r="B11" s="21"/>
      <c r="C11" s="21" t="s">
        <v>15</v>
      </c>
      <c r="D11" s="22">
        <f t="shared" ref="D11:I11" si="1">SUM(D12:D25,D28:D45)</f>
        <v>36774690965</v>
      </c>
      <c r="E11" s="22">
        <f t="shared" si="1"/>
        <v>5801033719</v>
      </c>
      <c r="F11" s="22">
        <f t="shared" si="1"/>
        <v>42575724684</v>
      </c>
      <c r="G11" s="22">
        <f t="shared" si="1"/>
        <v>35547233614</v>
      </c>
      <c r="H11" s="22">
        <f t="shared" si="1"/>
        <v>34783801782</v>
      </c>
      <c r="I11" s="22">
        <f t="shared" si="1"/>
        <v>7028491070</v>
      </c>
      <c r="J11" s="23"/>
      <c r="K11" s="24"/>
    </row>
    <row r="12" spans="1:11" s="2" customFormat="1" ht="12.75" customHeight="1" x14ac:dyDescent="0.2">
      <c r="A12" s="13"/>
      <c r="B12" s="13"/>
      <c r="C12" s="14" t="s">
        <v>16</v>
      </c>
      <c r="D12" s="15">
        <v>33602334</v>
      </c>
      <c r="E12" s="15">
        <v>7445142</v>
      </c>
      <c r="F12" s="15">
        <f t="shared" ref="F12:F24" si="2">D12+E12</f>
        <v>41047476</v>
      </c>
      <c r="G12" s="15">
        <v>34556731</v>
      </c>
      <c r="H12" s="15">
        <v>33851434</v>
      </c>
      <c r="I12" s="15">
        <f t="shared" ref="I12:I58" si="3">F12-G12</f>
        <v>6490745</v>
      </c>
      <c r="K12" s="26"/>
    </row>
    <row r="13" spans="1:11" s="2" customFormat="1" ht="12.75" customHeight="1" x14ac:dyDescent="0.2">
      <c r="A13" s="13"/>
      <c r="B13" s="13"/>
      <c r="C13" s="14" t="s">
        <v>17</v>
      </c>
      <c r="D13" s="15">
        <v>408966057</v>
      </c>
      <c r="E13" s="15">
        <v>173185042</v>
      </c>
      <c r="F13" s="15">
        <f t="shared" si="2"/>
        <v>582151099</v>
      </c>
      <c r="G13" s="15">
        <v>575541270</v>
      </c>
      <c r="H13" s="15">
        <v>572096927</v>
      </c>
      <c r="I13" s="15">
        <f t="shared" si="3"/>
        <v>6609829</v>
      </c>
    </row>
    <row r="14" spans="1:11" s="2" customFormat="1" ht="12.75" customHeight="1" x14ac:dyDescent="0.2">
      <c r="A14" s="13"/>
      <c r="B14" s="13"/>
      <c r="C14" s="14" t="s">
        <v>18</v>
      </c>
      <c r="D14" s="15">
        <v>1538538615</v>
      </c>
      <c r="E14" s="15">
        <v>739723270</v>
      </c>
      <c r="F14" s="15">
        <f t="shared" si="2"/>
        <v>2278261885</v>
      </c>
      <c r="G14" s="15">
        <v>2235975863</v>
      </c>
      <c r="H14" s="15">
        <v>2219489607</v>
      </c>
      <c r="I14" s="15">
        <f t="shared" si="3"/>
        <v>42286022</v>
      </c>
    </row>
    <row r="15" spans="1:11" s="2" customFormat="1" ht="12.75" customHeight="1" x14ac:dyDescent="0.2">
      <c r="A15" s="13"/>
      <c r="B15" s="13"/>
      <c r="C15" s="14" t="s">
        <v>19</v>
      </c>
      <c r="D15" s="15">
        <v>178129591</v>
      </c>
      <c r="E15" s="15">
        <v>13409571</v>
      </c>
      <c r="F15" s="15">
        <f t="shared" si="2"/>
        <v>191539162</v>
      </c>
      <c r="G15" s="15">
        <v>181310906</v>
      </c>
      <c r="H15" s="15">
        <v>179479422</v>
      </c>
      <c r="I15" s="15">
        <f t="shared" si="3"/>
        <v>10228256</v>
      </c>
    </row>
    <row r="16" spans="1:11" s="2" customFormat="1" ht="12.75" customHeight="1" x14ac:dyDescent="0.2">
      <c r="A16" s="27"/>
      <c r="B16" s="27"/>
      <c r="C16" s="14" t="s">
        <v>20</v>
      </c>
      <c r="D16" s="15">
        <v>66396927</v>
      </c>
      <c r="E16" s="15">
        <v>6313524</v>
      </c>
      <c r="F16" s="15">
        <f t="shared" si="2"/>
        <v>72710451</v>
      </c>
      <c r="G16" s="15">
        <v>71734808</v>
      </c>
      <c r="H16" s="15">
        <v>71187718</v>
      </c>
      <c r="I16" s="15">
        <f t="shared" si="3"/>
        <v>975643</v>
      </c>
    </row>
    <row r="17" spans="1:9" s="2" customFormat="1" ht="12.75" customHeight="1" x14ac:dyDescent="0.2">
      <c r="A17" s="13"/>
      <c r="B17" s="13"/>
      <c r="C17" s="14" t="s">
        <v>21</v>
      </c>
      <c r="D17" s="15">
        <v>103319196</v>
      </c>
      <c r="E17" s="15">
        <v>41594567</v>
      </c>
      <c r="F17" s="15">
        <f t="shared" si="2"/>
        <v>144913763</v>
      </c>
      <c r="G17" s="15">
        <v>139394578</v>
      </c>
      <c r="H17" s="15">
        <v>134630143</v>
      </c>
      <c r="I17" s="15">
        <f t="shared" si="3"/>
        <v>5519185</v>
      </c>
    </row>
    <row r="18" spans="1:9" s="2" customFormat="1" ht="12.75" customHeight="1" x14ac:dyDescent="0.2">
      <c r="A18" s="13"/>
      <c r="B18" s="13"/>
      <c r="C18" s="14" t="s">
        <v>22</v>
      </c>
      <c r="D18" s="15">
        <v>235913374</v>
      </c>
      <c r="E18" s="15">
        <v>719881092</v>
      </c>
      <c r="F18" s="15">
        <f t="shared" si="2"/>
        <v>955794466</v>
      </c>
      <c r="G18" s="15">
        <v>951505404</v>
      </c>
      <c r="H18" s="15">
        <v>808299419</v>
      </c>
      <c r="I18" s="15">
        <f t="shared" si="3"/>
        <v>4289062</v>
      </c>
    </row>
    <row r="19" spans="1:9" s="2" customFormat="1" ht="12.75" customHeight="1" x14ac:dyDescent="0.2">
      <c r="A19" s="13"/>
      <c r="B19" s="13"/>
      <c r="C19" s="14" t="s">
        <v>23</v>
      </c>
      <c r="D19" s="15">
        <v>111994222</v>
      </c>
      <c r="E19" s="15">
        <v>40343651</v>
      </c>
      <c r="F19" s="15">
        <f t="shared" si="2"/>
        <v>152337873</v>
      </c>
      <c r="G19" s="15">
        <v>149007368</v>
      </c>
      <c r="H19" s="15">
        <v>147264541</v>
      </c>
      <c r="I19" s="15">
        <f t="shared" si="3"/>
        <v>3330505</v>
      </c>
    </row>
    <row r="20" spans="1:9" s="2" customFormat="1" ht="12.75" customHeight="1" x14ac:dyDescent="0.2">
      <c r="A20" s="13"/>
      <c r="B20" s="13"/>
      <c r="C20" s="14" t="s">
        <v>24</v>
      </c>
      <c r="D20" s="15">
        <v>106731450</v>
      </c>
      <c r="E20" s="15">
        <v>82116291</v>
      </c>
      <c r="F20" s="15">
        <f t="shared" si="2"/>
        <v>188847741</v>
      </c>
      <c r="G20" s="15">
        <v>186932089</v>
      </c>
      <c r="H20" s="15">
        <v>167550305</v>
      </c>
      <c r="I20" s="15">
        <f t="shared" si="3"/>
        <v>1915652</v>
      </c>
    </row>
    <row r="21" spans="1:9" s="2" customFormat="1" ht="12.75" customHeight="1" x14ac:dyDescent="0.2">
      <c r="A21" s="13"/>
      <c r="B21" s="13"/>
      <c r="C21" s="14" t="s">
        <v>25</v>
      </c>
      <c r="D21" s="15">
        <v>79445013</v>
      </c>
      <c r="E21" s="15">
        <v>139373145</v>
      </c>
      <c r="F21" s="15">
        <f t="shared" si="2"/>
        <v>218818158</v>
      </c>
      <c r="G21" s="15">
        <v>216715792</v>
      </c>
      <c r="H21" s="15">
        <v>214991977</v>
      </c>
      <c r="I21" s="15">
        <f t="shared" si="3"/>
        <v>2102366</v>
      </c>
    </row>
    <row r="22" spans="1:9" s="2" customFormat="1" ht="12.75" customHeight="1" x14ac:dyDescent="0.2">
      <c r="A22" s="13"/>
      <c r="B22" s="13"/>
      <c r="C22" s="14" t="s">
        <v>26</v>
      </c>
      <c r="D22" s="15">
        <v>237888887</v>
      </c>
      <c r="E22" s="15">
        <v>140344188</v>
      </c>
      <c r="F22" s="15">
        <f t="shared" si="2"/>
        <v>378233075</v>
      </c>
      <c r="G22" s="15">
        <v>374356630</v>
      </c>
      <c r="H22" s="15">
        <v>361511685</v>
      </c>
      <c r="I22" s="15">
        <f t="shared" si="3"/>
        <v>3876445</v>
      </c>
    </row>
    <row r="23" spans="1:9" s="2" customFormat="1" ht="12.75" customHeight="1" x14ac:dyDescent="0.2">
      <c r="A23" s="13"/>
      <c r="B23" s="13"/>
      <c r="C23" s="14" t="s">
        <v>27</v>
      </c>
      <c r="D23" s="15">
        <v>134242104</v>
      </c>
      <c r="E23" s="15">
        <v>49568279</v>
      </c>
      <c r="F23" s="15">
        <f t="shared" si="2"/>
        <v>183810383</v>
      </c>
      <c r="G23" s="15">
        <v>183337809</v>
      </c>
      <c r="H23" s="15">
        <v>170572186</v>
      </c>
      <c r="I23" s="15">
        <f t="shared" si="3"/>
        <v>472574</v>
      </c>
    </row>
    <row r="24" spans="1:9" s="2" customFormat="1" ht="26.25" customHeight="1" x14ac:dyDescent="0.2">
      <c r="A24" s="13"/>
      <c r="B24" s="13"/>
      <c r="C24" s="14" t="s">
        <v>28</v>
      </c>
      <c r="D24" s="15">
        <v>23174872</v>
      </c>
      <c r="E24" s="15">
        <v>746719</v>
      </c>
      <c r="F24" s="15">
        <f t="shared" si="2"/>
        <v>23921591</v>
      </c>
      <c r="G24" s="15">
        <v>23634656</v>
      </c>
      <c r="H24" s="15">
        <v>23497019</v>
      </c>
      <c r="I24" s="15">
        <f t="shared" si="3"/>
        <v>286935</v>
      </c>
    </row>
    <row r="25" spans="1:9" s="28" customFormat="1" ht="12.75" customHeight="1" x14ac:dyDescent="0.2">
      <c r="A25" s="13"/>
      <c r="B25" s="13"/>
      <c r="C25" s="14" t="s">
        <v>29</v>
      </c>
      <c r="D25" s="15">
        <f>SUM(D26:D27)</f>
        <v>9639710984</v>
      </c>
      <c r="E25" s="15">
        <f>SUM(E26:E27)</f>
        <v>377849600</v>
      </c>
      <c r="F25" s="15">
        <f>SUM(F26:F27)</f>
        <v>10017560584</v>
      </c>
      <c r="G25" s="15">
        <f t="shared" ref="G25" si="4">SUM(G26:G27)</f>
        <v>9887174266</v>
      </c>
      <c r="H25" s="15">
        <f>SUM(H26:H27)</f>
        <v>9428285861</v>
      </c>
      <c r="I25" s="15">
        <f t="shared" si="3"/>
        <v>130386318</v>
      </c>
    </row>
    <row r="26" spans="1:9" s="32" customFormat="1" ht="12" customHeight="1" x14ac:dyDescent="0.2">
      <c r="A26" s="29"/>
      <c r="B26" s="29"/>
      <c r="C26" s="30" t="s">
        <v>30</v>
      </c>
      <c r="D26" s="31">
        <v>9166363871</v>
      </c>
      <c r="E26" s="31">
        <v>150690418</v>
      </c>
      <c r="F26" s="31">
        <f t="shared" ref="F26:F45" si="5">D26+E26</f>
        <v>9317054289</v>
      </c>
      <c r="G26" s="31">
        <v>9246972153</v>
      </c>
      <c r="H26" s="31">
        <v>8921261815</v>
      </c>
      <c r="I26" s="31">
        <f t="shared" si="3"/>
        <v>70082136</v>
      </c>
    </row>
    <row r="27" spans="1:9" s="32" customFormat="1" ht="12" customHeight="1" x14ac:dyDescent="0.2">
      <c r="A27" s="29"/>
      <c r="B27" s="29"/>
      <c r="C27" s="30" t="s">
        <v>31</v>
      </c>
      <c r="D27" s="31">
        <v>473347113</v>
      </c>
      <c r="E27" s="31">
        <v>227159182</v>
      </c>
      <c r="F27" s="31">
        <f t="shared" si="5"/>
        <v>700506295</v>
      </c>
      <c r="G27" s="31">
        <v>640202113</v>
      </c>
      <c r="H27" s="31">
        <v>507024046</v>
      </c>
      <c r="I27" s="31">
        <f t="shared" si="3"/>
        <v>60304182</v>
      </c>
    </row>
    <row r="28" spans="1:9" s="2" customFormat="1" ht="26.25" customHeight="1" x14ac:dyDescent="0.2">
      <c r="A28" s="13"/>
      <c r="B28" s="13"/>
      <c r="C28" s="14" t="s">
        <v>32</v>
      </c>
      <c r="D28" s="15">
        <v>2732376694</v>
      </c>
      <c r="E28" s="15">
        <v>1420062385</v>
      </c>
      <c r="F28" s="15">
        <f t="shared" si="5"/>
        <v>4152439079</v>
      </c>
      <c r="G28" s="15">
        <v>4136695324</v>
      </c>
      <c r="H28" s="15">
        <v>4061291314</v>
      </c>
      <c r="I28" s="15">
        <f t="shared" si="3"/>
        <v>15743755</v>
      </c>
    </row>
    <row r="29" spans="1:9" s="2" customFormat="1" ht="12.75" customHeight="1" x14ac:dyDescent="0.2">
      <c r="A29" s="13"/>
      <c r="B29" s="13"/>
      <c r="C29" s="14" t="s">
        <v>33</v>
      </c>
      <c r="D29" s="15">
        <v>46815780</v>
      </c>
      <c r="E29" s="15">
        <v>9872336</v>
      </c>
      <c r="F29" s="15">
        <f t="shared" si="5"/>
        <v>56688116</v>
      </c>
      <c r="G29" s="15">
        <v>55856075</v>
      </c>
      <c r="H29" s="15">
        <v>55391508</v>
      </c>
      <c r="I29" s="15">
        <f t="shared" si="3"/>
        <v>832041</v>
      </c>
    </row>
    <row r="30" spans="1:9" s="2" customFormat="1" ht="12.75" customHeight="1" x14ac:dyDescent="0.2">
      <c r="A30" s="13"/>
      <c r="B30" s="13"/>
      <c r="C30" s="14" t="s">
        <v>34</v>
      </c>
      <c r="D30" s="15">
        <v>4409737</v>
      </c>
      <c r="E30" s="15">
        <v>4054713</v>
      </c>
      <c r="F30" s="15">
        <f t="shared" si="5"/>
        <v>8464450</v>
      </c>
      <c r="G30" s="15">
        <v>8342704</v>
      </c>
      <c r="H30" s="15">
        <v>8250372</v>
      </c>
      <c r="I30" s="15">
        <f t="shared" si="3"/>
        <v>121746</v>
      </c>
    </row>
    <row r="31" spans="1:9" s="2" customFormat="1" ht="12.75" customHeight="1" x14ac:dyDescent="0.2">
      <c r="A31" s="13"/>
      <c r="B31" s="13"/>
      <c r="C31" s="14" t="s">
        <v>35</v>
      </c>
      <c r="D31" s="15">
        <v>31696857</v>
      </c>
      <c r="E31" s="15">
        <v>1717470</v>
      </c>
      <c r="F31" s="15">
        <f t="shared" si="5"/>
        <v>33414327</v>
      </c>
      <c r="G31" s="15">
        <v>33079210</v>
      </c>
      <c r="H31" s="15">
        <v>32799572</v>
      </c>
      <c r="I31" s="15">
        <f t="shared" si="3"/>
        <v>335117</v>
      </c>
    </row>
    <row r="32" spans="1:9" s="2" customFormat="1" ht="26.25" customHeight="1" x14ac:dyDescent="0.2">
      <c r="A32" s="13"/>
      <c r="B32" s="13"/>
      <c r="C32" s="14" t="s">
        <v>36</v>
      </c>
      <c r="D32" s="15">
        <v>42768662</v>
      </c>
      <c r="E32" s="15">
        <v>6063673</v>
      </c>
      <c r="F32" s="15">
        <f t="shared" si="5"/>
        <v>48832335</v>
      </c>
      <c r="G32" s="15">
        <v>47964948</v>
      </c>
      <c r="H32" s="15">
        <v>46313836</v>
      </c>
      <c r="I32" s="15">
        <f t="shared" si="3"/>
        <v>867387</v>
      </c>
    </row>
    <row r="33" spans="1:12" s="2" customFormat="1" ht="12.75" customHeight="1" x14ac:dyDescent="0.2">
      <c r="A33" s="13"/>
      <c r="B33" s="13"/>
      <c r="C33" s="14" t="s">
        <v>37</v>
      </c>
      <c r="D33" s="15">
        <v>6523762</v>
      </c>
      <c r="E33" s="15">
        <v>1011555</v>
      </c>
      <c r="F33" s="15">
        <f t="shared" si="5"/>
        <v>7535317</v>
      </c>
      <c r="G33" s="15">
        <v>7514907</v>
      </c>
      <c r="H33" s="15">
        <v>7478551</v>
      </c>
      <c r="I33" s="15">
        <f t="shared" si="3"/>
        <v>20410</v>
      </c>
    </row>
    <row r="34" spans="1:12" s="2" customFormat="1" ht="26.25" customHeight="1" x14ac:dyDescent="0.2">
      <c r="A34" s="13"/>
      <c r="B34" s="13"/>
      <c r="C34" s="14" t="s">
        <v>38</v>
      </c>
      <c r="D34" s="15">
        <v>22891616</v>
      </c>
      <c r="E34" s="15">
        <v>112806</v>
      </c>
      <c r="F34" s="15">
        <f t="shared" si="5"/>
        <v>23004422</v>
      </c>
      <c r="G34" s="15">
        <v>22278506</v>
      </c>
      <c r="H34" s="15">
        <v>22090978</v>
      </c>
      <c r="I34" s="15">
        <f t="shared" si="3"/>
        <v>725916</v>
      </c>
    </row>
    <row r="35" spans="1:12" s="2" customFormat="1" ht="12.75" customHeight="1" x14ac:dyDescent="0.2">
      <c r="A35" s="13"/>
      <c r="B35" s="13"/>
      <c r="C35" s="14" t="s">
        <v>39</v>
      </c>
      <c r="D35" s="15">
        <v>11554983</v>
      </c>
      <c r="E35" s="15">
        <v>627622</v>
      </c>
      <c r="F35" s="15">
        <f t="shared" si="5"/>
        <v>12182605</v>
      </c>
      <c r="G35" s="15">
        <v>12179490</v>
      </c>
      <c r="H35" s="15">
        <v>12081704</v>
      </c>
      <c r="I35" s="15">
        <f t="shared" si="3"/>
        <v>3115</v>
      </c>
    </row>
    <row r="36" spans="1:12" s="2" customFormat="1" ht="26.25" customHeight="1" x14ac:dyDescent="0.2">
      <c r="A36" s="13"/>
      <c r="B36" s="13"/>
      <c r="C36" s="14" t="s">
        <v>40</v>
      </c>
      <c r="D36" s="15">
        <v>6598824</v>
      </c>
      <c r="E36" s="15">
        <v>1714398</v>
      </c>
      <c r="F36" s="15">
        <f t="shared" si="5"/>
        <v>8313222</v>
      </c>
      <c r="G36" s="15">
        <v>8299687</v>
      </c>
      <c r="H36" s="15">
        <v>8257785</v>
      </c>
      <c r="I36" s="15">
        <f t="shared" si="3"/>
        <v>13535</v>
      </c>
    </row>
    <row r="37" spans="1:12" s="2" customFormat="1" ht="26.25" customHeight="1" x14ac:dyDescent="0.2">
      <c r="A37" s="13"/>
      <c r="B37" s="13"/>
      <c r="C37" s="14" t="s">
        <v>41</v>
      </c>
      <c r="D37" s="15">
        <v>5708566</v>
      </c>
      <c r="E37" s="15">
        <v>273964</v>
      </c>
      <c r="F37" s="15">
        <f t="shared" si="5"/>
        <v>5982530</v>
      </c>
      <c r="G37" s="15">
        <v>5962743</v>
      </c>
      <c r="H37" s="15">
        <v>5925258</v>
      </c>
      <c r="I37" s="15">
        <f t="shared" si="3"/>
        <v>19787</v>
      </c>
      <c r="L37" s="26"/>
    </row>
    <row r="38" spans="1:12" s="2" customFormat="1" ht="12.75" customHeight="1" x14ac:dyDescent="0.2">
      <c r="A38" s="13"/>
      <c r="B38" s="13"/>
      <c r="C38" s="14" t="s">
        <v>42</v>
      </c>
      <c r="D38" s="15">
        <v>27844773</v>
      </c>
      <c r="E38" s="15">
        <v>44461307</v>
      </c>
      <c r="F38" s="15">
        <f t="shared" si="5"/>
        <v>72306080</v>
      </c>
      <c r="G38" s="15">
        <v>71841007</v>
      </c>
      <c r="H38" s="15">
        <v>71414778</v>
      </c>
      <c r="I38" s="15">
        <f t="shared" si="3"/>
        <v>465073</v>
      </c>
    </row>
    <row r="39" spans="1:12" s="2" customFormat="1" ht="25.5" x14ac:dyDescent="0.2">
      <c r="A39" s="13"/>
      <c r="B39" s="13"/>
      <c r="C39" s="14" t="s">
        <v>43</v>
      </c>
      <c r="D39" s="15">
        <v>0</v>
      </c>
      <c r="E39" s="15">
        <v>6016684</v>
      </c>
      <c r="F39" s="15">
        <f t="shared" si="5"/>
        <v>6016684</v>
      </c>
      <c r="G39" s="15">
        <v>4835089</v>
      </c>
      <c r="H39" s="15">
        <v>0</v>
      </c>
      <c r="I39" s="15">
        <f t="shared" si="3"/>
        <v>1181595</v>
      </c>
    </row>
    <row r="40" spans="1:12" s="2" customFormat="1" ht="12.75" customHeight="1" x14ac:dyDescent="0.2">
      <c r="A40" s="13"/>
      <c r="B40" s="13"/>
      <c r="C40" s="14" t="s">
        <v>44</v>
      </c>
      <c r="D40" s="15">
        <v>0</v>
      </c>
      <c r="E40" s="15">
        <v>1726526</v>
      </c>
      <c r="F40" s="15">
        <f t="shared" si="5"/>
        <v>1726526</v>
      </c>
      <c r="G40" s="15">
        <v>1726526</v>
      </c>
      <c r="H40" s="15">
        <v>1726526</v>
      </c>
      <c r="I40" s="15">
        <f t="shared" si="3"/>
        <v>0</v>
      </c>
    </row>
    <row r="41" spans="1:12" s="2" customFormat="1" ht="12.75" customHeight="1" x14ac:dyDescent="0.2">
      <c r="A41" s="13"/>
      <c r="B41" s="13"/>
      <c r="C41" s="14" t="s">
        <v>45</v>
      </c>
      <c r="D41" s="15">
        <v>2953344</v>
      </c>
      <c r="E41" s="15">
        <v>-557094</v>
      </c>
      <c r="F41" s="15">
        <f t="shared" si="5"/>
        <v>2396250</v>
      </c>
      <c r="G41" s="15">
        <v>2396250</v>
      </c>
      <c r="H41" s="15">
        <v>2396250</v>
      </c>
      <c r="I41" s="15">
        <f t="shared" si="3"/>
        <v>0</v>
      </c>
    </row>
    <row r="42" spans="1:12" s="2" customFormat="1" ht="12.75" customHeight="1" x14ac:dyDescent="0.2">
      <c r="A42" s="13"/>
      <c r="B42" s="13"/>
      <c r="C42" s="14" t="s">
        <v>46</v>
      </c>
      <c r="D42" s="15">
        <v>724443843</v>
      </c>
      <c r="E42" s="15">
        <v>190872569</v>
      </c>
      <c r="F42" s="15">
        <f t="shared" si="5"/>
        <v>915316412</v>
      </c>
      <c r="G42" s="15">
        <v>915316412</v>
      </c>
      <c r="H42" s="15">
        <v>915316412</v>
      </c>
      <c r="I42" s="15">
        <f t="shared" si="3"/>
        <v>0</v>
      </c>
    </row>
    <row r="43" spans="1:12" s="2" customFormat="1" ht="12.75" customHeight="1" x14ac:dyDescent="0.2">
      <c r="A43" s="13"/>
      <c r="B43" s="13"/>
      <c r="C43" s="14" t="s">
        <v>47</v>
      </c>
      <c r="D43" s="15">
        <v>1415845804</v>
      </c>
      <c r="E43" s="15">
        <v>3470371629</v>
      </c>
      <c r="F43" s="15">
        <f t="shared" si="5"/>
        <v>4886217433</v>
      </c>
      <c r="G43" s="15">
        <v>4886217433</v>
      </c>
      <c r="H43" s="15">
        <v>4886217433</v>
      </c>
      <c r="I43" s="15">
        <f t="shared" si="3"/>
        <v>0</v>
      </c>
    </row>
    <row r="44" spans="1:12" s="25" customFormat="1" ht="13.5" customHeight="1" x14ac:dyDescent="0.2">
      <c r="A44" s="33"/>
      <c r="B44" s="33"/>
      <c r="C44" s="14" t="s">
        <v>48</v>
      </c>
      <c r="D44" s="15">
        <v>9217026284</v>
      </c>
      <c r="E44" s="15">
        <v>898522849</v>
      </c>
      <c r="F44" s="15">
        <f t="shared" si="5"/>
        <v>10115549133</v>
      </c>
      <c r="G44" s="15">
        <v>10115549133</v>
      </c>
      <c r="H44" s="15">
        <v>10114141261</v>
      </c>
      <c r="I44" s="15">
        <f t="shared" si="3"/>
        <v>0</v>
      </c>
    </row>
    <row r="45" spans="1:12" s="2" customFormat="1" ht="12.75" customHeight="1" x14ac:dyDescent="0.2">
      <c r="A45" s="13"/>
      <c r="B45" s="13"/>
      <c r="C45" s="14" t="s">
        <v>49</v>
      </c>
      <c r="D45" s="15">
        <v>9577177810</v>
      </c>
      <c r="E45" s="15">
        <v>-2787785754</v>
      </c>
      <c r="F45" s="15">
        <f t="shared" si="5"/>
        <v>6789392056</v>
      </c>
      <c r="G45" s="15">
        <v>0</v>
      </c>
      <c r="H45" s="15">
        <v>0</v>
      </c>
      <c r="I45" s="15">
        <f t="shared" si="3"/>
        <v>6789392056</v>
      </c>
    </row>
    <row r="46" spans="1:12" s="25" customFormat="1" ht="12.75" customHeight="1" x14ac:dyDescent="0.2">
      <c r="A46" s="21"/>
      <c r="B46" s="21"/>
      <c r="C46" s="21" t="s">
        <v>50</v>
      </c>
      <c r="D46" s="22">
        <f>SUM(D47:D48)</f>
        <v>517307114</v>
      </c>
      <c r="E46" s="22">
        <f>SUM(E47:E48)</f>
        <v>78726147</v>
      </c>
      <c r="F46" s="22">
        <f t="shared" ref="F46:G46" si="6">SUM(F47:F48)</f>
        <v>596033261</v>
      </c>
      <c r="G46" s="22">
        <f t="shared" si="6"/>
        <v>590982677</v>
      </c>
      <c r="H46" s="22">
        <f>SUM(H47:H48)</f>
        <v>574555485</v>
      </c>
      <c r="I46" s="22">
        <f t="shared" si="3"/>
        <v>5050584</v>
      </c>
      <c r="J46" s="23"/>
      <c r="K46" s="24"/>
    </row>
    <row r="47" spans="1:12" s="25" customFormat="1" ht="12.75" customHeight="1" x14ac:dyDescent="0.2">
      <c r="A47" s="33"/>
      <c r="B47" s="33"/>
      <c r="C47" s="14" t="s">
        <v>51</v>
      </c>
      <c r="D47" s="15">
        <v>289092101</v>
      </c>
      <c r="E47" s="15">
        <v>56394807</v>
      </c>
      <c r="F47" s="15">
        <f>D47+E47</f>
        <v>345486908</v>
      </c>
      <c r="G47" s="15">
        <v>344961055</v>
      </c>
      <c r="H47" s="15">
        <v>336706093</v>
      </c>
      <c r="I47" s="15">
        <f t="shared" si="3"/>
        <v>525853</v>
      </c>
    </row>
    <row r="48" spans="1:12" s="25" customFormat="1" ht="12.75" customHeight="1" x14ac:dyDescent="0.2">
      <c r="A48" s="33"/>
      <c r="B48" s="33"/>
      <c r="C48" s="14" t="s">
        <v>52</v>
      </c>
      <c r="D48" s="15">
        <v>228215013</v>
      </c>
      <c r="E48" s="15">
        <v>22331340</v>
      </c>
      <c r="F48" s="15">
        <f>D48+E48</f>
        <v>250546353</v>
      </c>
      <c r="G48" s="15">
        <v>246021622</v>
      </c>
      <c r="H48" s="15">
        <v>237849392</v>
      </c>
      <c r="I48" s="15">
        <f t="shared" si="3"/>
        <v>4524731</v>
      </c>
    </row>
    <row r="49" spans="1:11" s="25" customFormat="1" ht="12.75" customHeight="1" x14ac:dyDescent="0.2">
      <c r="A49" s="21"/>
      <c r="B49" s="21"/>
      <c r="C49" s="21" t="s">
        <v>53</v>
      </c>
      <c r="D49" s="22">
        <f>SUM(D50:D51)</f>
        <v>1199267022</v>
      </c>
      <c r="E49" s="22">
        <f>SUM(E50:E51)</f>
        <v>70339012</v>
      </c>
      <c r="F49" s="22">
        <f>SUM(F50:F51)</f>
        <v>1269606034</v>
      </c>
      <c r="G49" s="22">
        <f>SUM(G50:G51)</f>
        <v>1268728393</v>
      </c>
      <c r="H49" s="22">
        <f>SUM(H50:H51)</f>
        <v>1206834995</v>
      </c>
      <c r="I49" s="22">
        <f>F49-G49</f>
        <v>877641</v>
      </c>
      <c r="J49" s="23"/>
      <c r="K49" s="24"/>
    </row>
    <row r="50" spans="1:11" s="25" customFormat="1" ht="12.75" customHeight="1" x14ac:dyDescent="0.2">
      <c r="A50" s="13"/>
      <c r="B50" s="13"/>
      <c r="C50" s="14" t="s">
        <v>54</v>
      </c>
      <c r="D50" s="15">
        <v>1147957699</v>
      </c>
      <c r="E50" s="15">
        <v>68724957</v>
      </c>
      <c r="F50" s="15">
        <f>D50+E50</f>
        <v>1216682656</v>
      </c>
      <c r="G50" s="15">
        <v>1215842571</v>
      </c>
      <c r="H50" s="15">
        <v>1156718741</v>
      </c>
      <c r="I50" s="15">
        <f t="shared" si="3"/>
        <v>840085</v>
      </c>
    </row>
    <row r="51" spans="1:11" s="25" customFormat="1" ht="12.75" customHeight="1" x14ac:dyDescent="0.2">
      <c r="A51" s="13"/>
      <c r="B51" s="13"/>
      <c r="C51" s="14" t="s">
        <v>55</v>
      </c>
      <c r="D51" s="15">
        <v>51309323</v>
      </c>
      <c r="E51" s="15">
        <v>1614055</v>
      </c>
      <c r="F51" s="15">
        <f>D51+E51</f>
        <v>52923378</v>
      </c>
      <c r="G51" s="15">
        <v>52885822</v>
      </c>
      <c r="H51" s="15">
        <v>50116254</v>
      </c>
      <c r="I51" s="15">
        <f t="shared" si="3"/>
        <v>37556</v>
      </c>
    </row>
    <row r="52" spans="1:11" s="25" customFormat="1" ht="12.75" customHeight="1" x14ac:dyDescent="0.2">
      <c r="A52" s="21"/>
      <c r="B52" s="21"/>
      <c r="C52" s="21" t="s">
        <v>56</v>
      </c>
      <c r="D52" s="22">
        <f>SUM(D53:D58)</f>
        <v>2257622869</v>
      </c>
      <c r="E52" s="22">
        <f>SUM(E53:E58)</f>
        <v>1348918251</v>
      </c>
      <c r="F52" s="22">
        <f>SUM(F53:F58)</f>
        <v>3606541120</v>
      </c>
      <c r="G52" s="22">
        <f>SUM(G53:G58)</f>
        <v>3564369512</v>
      </c>
      <c r="H52" s="22">
        <f>SUM(H53:H58)</f>
        <v>3473106906</v>
      </c>
      <c r="I52" s="22">
        <f>F52-G52</f>
        <v>42171608</v>
      </c>
      <c r="J52" s="23"/>
      <c r="K52" s="24"/>
    </row>
    <row r="53" spans="1:11" s="2" customFormat="1" ht="26.25" customHeight="1" x14ac:dyDescent="0.2">
      <c r="A53" s="13"/>
      <c r="B53" s="13"/>
      <c r="C53" s="14" t="s">
        <v>57</v>
      </c>
      <c r="D53" s="15">
        <v>300824389</v>
      </c>
      <c r="E53" s="15">
        <v>64187160</v>
      </c>
      <c r="F53" s="15">
        <f t="shared" ref="F53:F57" si="7">D53+E53</f>
        <v>365011549</v>
      </c>
      <c r="G53" s="15">
        <v>331562129</v>
      </c>
      <c r="H53" s="15">
        <v>324848714</v>
      </c>
      <c r="I53" s="15">
        <f t="shared" si="3"/>
        <v>33449420</v>
      </c>
    </row>
    <row r="54" spans="1:11" s="25" customFormat="1" ht="12.75" customHeight="1" x14ac:dyDescent="0.2">
      <c r="A54" s="13"/>
      <c r="B54" s="13"/>
      <c r="C54" s="14" t="s">
        <v>58</v>
      </c>
      <c r="D54" s="15">
        <v>52396820</v>
      </c>
      <c r="E54" s="15">
        <v>2665201</v>
      </c>
      <c r="F54" s="15">
        <f t="shared" si="7"/>
        <v>55062021</v>
      </c>
      <c r="G54" s="15">
        <v>54064327</v>
      </c>
      <c r="H54" s="15">
        <v>51946703</v>
      </c>
      <c r="I54" s="15">
        <f t="shared" si="3"/>
        <v>997694</v>
      </c>
    </row>
    <row r="55" spans="1:11" s="2" customFormat="1" ht="12.75" customHeight="1" x14ac:dyDescent="0.2">
      <c r="A55" s="13"/>
      <c r="B55" s="13"/>
      <c r="C55" s="14" t="s">
        <v>59</v>
      </c>
      <c r="D55" s="15">
        <v>1271481011</v>
      </c>
      <c r="E55" s="15">
        <v>289031117</v>
      </c>
      <c r="F55" s="15">
        <f t="shared" si="7"/>
        <v>1560512128</v>
      </c>
      <c r="G55" s="15">
        <v>1555898978</v>
      </c>
      <c r="H55" s="15">
        <v>1515715895</v>
      </c>
      <c r="I55" s="15">
        <f t="shared" si="3"/>
        <v>4613150</v>
      </c>
    </row>
    <row r="56" spans="1:11" s="2" customFormat="1" ht="12.75" customHeight="1" x14ac:dyDescent="0.2">
      <c r="A56" s="13"/>
      <c r="B56" s="13"/>
      <c r="C56" s="14" t="s">
        <v>60</v>
      </c>
      <c r="D56" s="15">
        <v>35368446</v>
      </c>
      <c r="E56" s="15">
        <v>20228716</v>
      </c>
      <c r="F56" s="15">
        <f t="shared" si="7"/>
        <v>55597162</v>
      </c>
      <c r="G56" s="15">
        <v>52613306</v>
      </c>
      <c r="H56" s="15">
        <v>50193424</v>
      </c>
      <c r="I56" s="15">
        <f t="shared" si="3"/>
        <v>2983856</v>
      </c>
    </row>
    <row r="57" spans="1:11" s="2" customFormat="1" ht="38.25" customHeight="1" x14ac:dyDescent="0.2">
      <c r="A57" s="13"/>
      <c r="B57" s="13"/>
      <c r="C57" s="14" t="s">
        <v>61</v>
      </c>
      <c r="D57" s="15">
        <v>13283796</v>
      </c>
      <c r="E57" s="15">
        <v>3594621</v>
      </c>
      <c r="F57" s="15">
        <f t="shared" si="7"/>
        <v>16878417</v>
      </c>
      <c r="G57" s="15">
        <v>16752946</v>
      </c>
      <c r="H57" s="15">
        <v>16238418</v>
      </c>
      <c r="I57" s="15">
        <f>F57-G57</f>
        <v>125471</v>
      </c>
    </row>
    <row r="58" spans="1:11" s="2" customFormat="1" ht="12.75" customHeight="1" x14ac:dyDescent="0.2">
      <c r="A58" s="13"/>
      <c r="B58" s="13"/>
      <c r="C58" s="14" t="s">
        <v>62</v>
      </c>
      <c r="D58" s="15">
        <v>584268407</v>
      </c>
      <c r="E58" s="15">
        <v>969211436</v>
      </c>
      <c r="F58" s="15">
        <f>D58+E58</f>
        <v>1553479843</v>
      </c>
      <c r="G58" s="15">
        <v>1553477826</v>
      </c>
      <c r="H58" s="15">
        <v>1514163752</v>
      </c>
      <c r="I58" s="15">
        <f t="shared" si="3"/>
        <v>2017</v>
      </c>
    </row>
    <row r="59" spans="1:11" s="2" customFormat="1" ht="6" customHeight="1" x14ac:dyDescent="0.2">
      <c r="A59" s="34"/>
      <c r="B59" s="34"/>
      <c r="C59" s="35"/>
      <c r="D59" s="36"/>
      <c r="E59" s="36"/>
      <c r="F59" s="37"/>
      <c r="G59" s="36"/>
      <c r="H59" s="36"/>
      <c r="I59" s="36"/>
    </row>
    <row r="60" spans="1:11" s="20" customFormat="1" ht="15.95" customHeight="1" thickBot="1" x14ac:dyDescent="0.25">
      <c r="A60" s="16" t="s">
        <v>63</v>
      </c>
      <c r="B60" s="16"/>
      <c r="C60" s="16"/>
      <c r="D60" s="17">
        <f t="shared" ref="D60:I60" si="8">SUM(D61,D96,D99,D102)</f>
        <v>45691377708</v>
      </c>
      <c r="E60" s="17">
        <f t="shared" si="8"/>
        <v>6609886869</v>
      </c>
      <c r="F60" s="17">
        <f t="shared" si="8"/>
        <v>52301264577</v>
      </c>
      <c r="G60" s="17">
        <f t="shared" si="8"/>
        <v>51981777765</v>
      </c>
      <c r="H60" s="17">
        <f t="shared" si="8"/>
        <v>50818180168</v>
      </c>
      <c r="I60" s="17">
        <f t="shared" si="8"/>
        <v>319486812</v>
      </c>
      <c r="J60" s="18"/>
      <c r="K60" s="19"/>
    </row>
    <row r="61" spans="1:11" s="25" customFormat="1" ht="12.75" customHeight="1" thickTop="1" x14ac:dyDescent="0.2">
      <c r="A61" s="38"/>
      <c r="B61" s="38"/>
      <c r="C61" s="38" t="s">
        <v>15</v>
      </c>
      <c r="D61" s="39">
        <f>SUM(D62:D75,D78:D95)</f>
        <v>44413208237</v>
      </c>
      <c r="E61" s="39">
        <f t="shared" ref="E61:I61" si="9">SUM(E62:E75,E78:E95)</f>
        <v>6411277242</v>
      </c>
      <c r="F61" s="39">
        <f t="shared" si="9"/>
        <v>50824485479</v>
      </c>
      <c r="G61" s="39">
        <f t="shared" si="9"/>
        <v>50505073884</v>
      </c>
      <c r="H61" s="39">
        <f t="shared" si="9"/>
        <v>49359530453</v>
      </c>
      <c r="I61" s="39">
        <f t="shared" si="9"/>
        <v>319411595</v>
      </c>
      <c r="J61" s="23"/>
      <c r="K61" s="24"/>
    </row>
    <row r="62" spans="1:11" s="2" customFormat="1" ht="12.75" customHeight="1" x14ac:dyDescent="0.2">
      <c r="A62" s="40"/>
      <c r="B62" s="40"/>
      <c r="C62" s="41" t="s">
        <v>16</v>
      </c>
      <c r="D62" s="24">
        <v>0</v>
      </c>
      <c r="E62" s="24">
        <v>0</v>
      </c>
      <c r="F62" s="24">
        <f t="shared" ref="F62:F74" si="10">D62+E62</f>
        <v>0</v>
      </c>
      <c r="G62" s="24">
        <v>0</v>
      </c>
      <c r="H62" s="24">
        <v>0</v>
      </c>
      <c r="I62" s="24">
        <f t="shared" ref="I62:I98" si="11">F62-G62</f>
        <v>0</v>
      </c>
      <c r="K62" s="26"/>
    </row>
    <row r="63" spans="1:11" s="42" customFormat="1" ht="12.75" customHeight="1" x14ac:dyDescent="0.2">
      <c r="A63" s="13"/>
      <c r="B63" s="13"/>
      <c r="C63" s="14" t="s">
        <v>17</v>
      </c>
      <c r="D63" s="15">
        <v>1888252</v>
      </c>
      <c r="E63" s="15">
        <v>17170734</v>
      </c>
      <c r="F63" s="15">
        <f t="shared" si="10"/>
        <v>19058986</v>
      </c>
      <c r="G63" s="15">
        <v>19010027</v>
      </c>
      <c r="H63" s="15">
        <v>19010027</v>
      </c>
      <c r="I63" s="15">
        <f t="shared" si="11"/>
        <v>48959</v>
      </c>
    </row>
    <row r="64" spans="1:11" s="42" customFormat="1" ht="12.75" customHeight="1" x14ac:dyDescent="0.2">
      <c r="A64" s="13"/>
      <c r="B64" s="13"/>
      <c r="C64" s="14" t="s">
        <v>18</v>
      </c>
      <c r="D64" s="15">
        <v>0</v>
      </c>
      <c r="E64" s="15">
        <v>3078250</v>
      </c>
      <c r="F64" s="15">
        <f t="shared" si="10"/>
        <v>3078250</v>
      </c>
      <c r="G64" s="15">
        <v>3078250</v>
      </c>
      <c r="H64" s="15">
        <v>3078250</v>
      </c>
      <c r="I64" s="15">
        <f t="shared" si="11"/>
        <v>0</v>
      </c>
    </row>
    <row r="65" spans="1:9" s="2" customFormat="1" ht="12.75" customHeight="1" x14ac:dyDescent="0.2">
      <c r="A65" s="40"/>
      <c r="B65" s="40"/>
      <c r="C65" s="41" t="s">
        <v>19</v>
      </c>
      <c r="D65" s="24">
        <v>0</v>
      </c>
      <c r="E65" s="24">
        <v>4296</v>
      </c>
      <c r="F65" s="24">
        <f t="shared" si="10"/>
        <v>4296</v>
      </c>
      <c r="G65" s="24">
        <v>4296</v>
      </c>
      <c r="H65" s="24">
        <v>4296</v>
      </c>
      <c r="I65" s="24">
        <f t="shared" si="11"/>
        <v>0</v>
      </c>
    </row>
    <row r="66" spans="1:9" s="2" customFormat="1" ht="12.75" customHeight="1" x14ac:dyDescent="0.2">
      <c r="A66" s="43"/>
      <c r="B66" s="43"/>
      <c r="C66" s="41" t="s">
        <v>20</v>
      </c>
      <c r="D66" s="24">
        <v>0</v>
      </c>
      <c r="E66" s="24">
        <v>39219637</v>
      </c>
      <c r="F66" s="24">
        <f t="shared" si="10"/>
        <v>39219637</v>
      </c>
      <c r="G66" s="24">
        <v>39157623</v>
      </c>
      <c r="H66" s="24">
        <v>39157623</v>
      </c>
      <c r="I66" s="24">
        <f t="shared" si="11"/>
        <v>62014</v>
      </c>
    </row>
    <row r="67" spans="1:9" s="2" customFormat="1" ht="12.75" customHeight="1" x14ac:dyDescent="0.2">
      <c r="A67" s="40"/>
      <c r="B67" s="40"/>
      <c r="C67" s="41" t="s">
        <v>21</v>
      </c>
      <c r="D67" s="24">
        <v>0</v>
      </c>
      <c r="E67" s="24">
        <v>0</v>
      </c>
      <c r="F67" s="24">
        <f t="shared" si="10"/>
        <v>0</v>
      </c>
      <c r="G67" s="24">
        <v>0</v>
      </c>
      <c r="H67" s="24">
        <v>0</v>
      </c>
      <c r="I67" s="24">
        <f t="shared" si="11"/>
        <v>0</v>
      </c>
    </row>
    <row r="68" spans="1:9" s="2" customFormat="1" ht="12.75" customHeight="1" x14ac:dyDescent="0.2">
      <c r="A68" s="40"/>
      <c r="B68" s="40"/>
      <c r="C68" s="41" t="s">
        <v>22</v>
      </c>
      <c r="D68" s="24">
        <v>3056753931</v>
      </c>
      <c r="E68" s="24">
        <v>46416536</v>
      </c>
      <c r="F68" s="24">
        <f t="shared" si="10"/>
        <v>3103170467</v>
      </c>
      <c r="G68" s="24">
        <v>3093220984</v>
      </c>
      <c r="H68" s="24">
        <v>2055138797</v>
      </c>
      <c r="I68" s="24">
        <f t="shared" si="11"/>
        <v>9949483</v>
      </c>
    </row>
    <row r="69" spans="1:9" s="2" customFormat="1" ht="12.75" customHeight="1" x14ac:dyDescent="0.2">
      <c r="A69" s="40"/>
      <c r="B69" s="40"/>
      <c r="C69" s="41" t="s">
        <v>23</v>
      </c>
      <c r="D69" s="24">
        <v>0</v>
      </c>
      <c r="E69" s="24">
        <v>0</v>
      </c>
      <c r="F69" s="24">
        <f t="shared" si="10"/>
        <v>0</v>
      </c>
      <c r="G69" s="24">
        <v>0</v>
      </c>
      <c r="H69" s="24">
        <v>0</v>
      </c>
      <c r="I69" s="24">
        <f t="shared" si="11"/>
        <v>0</v>
      </c>
    </row>
    <row r="70" spans="1:9" s="2" customFormat="1" ht="12.75" customHeight="1" x14ac:dyDescent="0.2">
      <c r="A70" s="40"/>
      <c r="B70" s="40"/>
      <c r="C70" s="41" t="s">
        <v>24</v>
      </c>
      <c r="D70" s="24">
        <v>0</v>
      </c>
      <c r="E70" s="24">
        <v>7468928</v>
      </c>
      <c r="F70" s="24">
        <f t="shared" si="10"/>
        <v>7468928</v>
      </c>
      <c r="G70" s="24">
        <v>7468928</v>
      </c>
      <c r="H70" s="24">
        <v>7468928</v>
      </c>
      <c r="I70" s="24">
        <f t="shared" si="11"/>
        <v>0</v>
      </c>
    </row>
    <row r="71" spans="1:9" s="2" customFormat="1" ht="12.75" customHeight="1" x14ac:dyDescent="0.2">
      <c r="A71" s="40"/>
      <c r="B71" s="40"/>
      <c r="C71" s="41" t="s">
        <v>25</v>
      </c>
      <c r="D71" s="24">
        <v>0</v>
      </c>
      <c r="E71" s="24">
        <v>20761216</v>
      </c>
      <c r="F71" s="24">
        <f t="shared" si="10"/>
        <v>20761216</v>
      </c>
      <c r="G71" s="24">
        <v>20761216</v>
      </c>
      <c r="H71" s="24">
        <v>20761216</v>
      </c>
      <c r="I71" s="24">
        <f t="shared" si="11"/>
        <v>0</v>
      </c>
    </row>
    <row r="72" spans="1:9" s="2" customFormat="1" ht="12.75" customHeight="1" x14ac:dyDescent="0.2">
      <c r="A72" s="40"/>
      <c r="B72" s="40"/>
      <c r="C72" s="41" t="s">
        <v>26</v>
      </c>
      <c r="D72" s="24">
        <v>0</v>
      </c>
      <c r="E72" s="24">
        <v>0</v>
      </c>
      <c r="F72" s="24">
        <f t="shared" si="10"/>
        <v>0</v>
      </c>
      <c r="G72" s="24">
        <v>0</v>
      </c>
      <c r="H72" s="24">
        <v>0</v>
      </c>
      <c r="I72" s="24">
        <f t="shared" si="11"/>
        <v>0</v>
      </c>
    </row>
    <row r="73" spans="1:9" s="2" customFormat="1" ht="12.75" customHeight="1" x14ac:dyDescent="0.2">
      <c r="A73" s="40"/>
      <c r="B73" s="40"/>
      <c r="C73" s="41" t="s">
        <v>27</v>
      </c>
      <c r="D73" s="24">
        <v>0</v>
      </c>
      <c r="E73" s="24">
        <v>1496705</v>
      </c>
      <c r="F73" s="24">
        <f t="shared" si="10"/>
        <v>1496705</v>
      </c>
      <c r="G73" s="24">
        <v>1496705</v>
      </c>
      <c r="H73" s="24">
        <v>1496705</v>
      </c>
      <c r="I73" s="24">
        <f t="shared" si="11"/>
        <v>0</v>
      </c>
    </row>
    <row r="74" spans="1:9" s="2" customFormat="1" ht="26.25" customHeight="1" x14ac:dyDescent="0.2">
      <c r="A74" s="40"/>
      <c r="B74" s="40"/>
      <c r="C74" s="41" t="s">
        <v>28</v>
      </c>
      <c r="D74" s="24">
        <v>0</v>
      </c>
      <c r="E74" s="24">
        <v>686351</v>
      </c>
      <c r="F74" s="24">
        <f t="shared" si="10"/>
        <v>686351</v>
      </c>
      <c r="G74" s="24">
        <v>686351</v>
      </c>
      <c r="H74" s="24">
        <v>686351</v>
      </c>
      <c r="I74" s="24">
        <f t="shared" si="11"/>
        <v>0</v>
      </c>
    </row>
    <row r="75" spans="1:9" s="28" customFormat="1" ht="12.75" customHeight="1" x14ac:dyDescent="0.2">
      <c r="A75" s="40"/>
      <c r="B75" s="40"/>
      <c r="C75" s="41" t="s">
        <v>29</v>
      </c>
      <c r="D75" s="24">
        <f>SUM(D76:D77)</f>
        <v>22902371163</v>
      </c>
      <c r="E75" s="24">
        <f>SUM(E76:E77)</f>
        <v>3107226474</v>
      </c>
      <c r="F75" s="24">
        <f>SUM(F76:F77)</f>
        <v>26009597637</v>
      </c>
      <c r="G75" s="24">
        <f t="shared" ref="G75" si="12">SUM(G76:G77)</f>
        <v>25724080011</v>
      </c>
      <c r="H75" s="24">
        <f>SUM(H76:H77)</f>
        <v>25620373471</v>
      </c>
      <c r="I75" s="24">
        <f t="shared" si="11"/>
        <v>285517626</v>
      </c>
    </row>
    <row r="76" spans="1:9" s="32" customFormat="1" ht="12" customHeight="1" x14ac:dyDescent="0.2">
      <c r="A76" s="44"/>
      <c r="B76" s="44"/>
      <c r="C76" s="45" t="s">
        <v>30</v>
      </c>
      <c r="D76" s="46">
        <v>3082316942</v>
      </c>
      <c r="E76" s="46">
        <v>2116289114</v>
      </c>
      <c r="F76" s="46">
        <f t="shared" ref="F76:F95" si="13">D76+E76</f>
        <v>5198606056</v>
      </c>
      <c r="G76" s="46">
        <v>5182418653</v>
      </c>
      <c r="H76" s="46">
        <v>5169518442</v>
      </c>
      <c r="I76" s="46">
        <f t="shared" si="11"/>
        <v>16187403</v>
      </c>
    </row>
    <row r="77" spans="1:9" s="32" customFormat="1" ht="12" customHeight="1" x14ac:dyDescent="0.2">
      <c r="A77" s="44"/>
      <c r="B77" s="44"/>
      <c r="C77" s="45" t="s">
        <v>31</v>
      </c>
      <c r="D77" s="46">
        <v>19820054221</v>
      </c>
      <c r="E77" s="46">
        <v>990937360</v>
      </c>
      <c r="F77" s="46">
        <f t="shared" si="13"/>
        <v>20810991581</v>
      </c>
      <c r="G77" s="46">
        <v>20541661358</v>
      </c>
      <c r="H77" s="46">
        <v>20450855029</v>
      </c>
      <c r="I77" s="46">
        <f t="shared" si="11"/>
        <v>269330223</v>
      </c>
    </row>
    <row r="78" spans="1:9" s="2" customFormat="1" ht="26.25" customHeight="1" x14ac:dyDescent="0.2">
      <c r="A78" s="40"/>
      <c r="B78" s="40"/>
      <c r="C78" s="41" t="s">
        <v>32</v>
      </c>
      <c r="D78" s="24">
        <v>56352049</v>
      </c>
      <c r="E78" s="24">
        <v>31281109</v>
      </c>
      <c r="F78" s="24">
        <f t="shared" si="13"/>
        <v>87633158</v>
      </c>
      <c r="G78" s="24">
        <v>85183851</v>
      </c>
      <c r="H78" s="24">
        <v>81666291</v>
      </c>
      <c r="I78" s="24">
        <f t="shared" si="11"/>
        <v>2449307</v>
      </c>
    </row>
    <row r="79" spans="1:9" s="2" customFormat="1" ht="12.75" customHeight="1" x14ac:dyDescent="0.2">
      <c r="A79" s="40"/>
      <c r="B79" s="40"/>
      <c r="C79" s="41" t="s">
        <v>33</v>
      </c>
      <c r="D79" s="24">
        <v>0</v>
      </c>
      <c r="E79" s="24">
        <v>0</v>
      </c>
      <c r="F79" s="24">
        <f t="shared" si="13"/>
        <v>0</v>
      </c>
      <c r="G79" s="24">
        <v>0</v>
      </c>
      <c r="H79" s="24">
        <v>0</v>
      </c>
      <c r="I79" s="24">
        <f t="shared" si="11"/>
        <v>0</v>
      </c>
    </row>
    <row r="80" spans="1:9" s="2" customFormat="1" ht="12.75" customHeight="1" x14ac:dyDescent="0.2">
      <c r="A80" s="40"/>
      <c r="B80" s="40"/>
      <c r="C80" s="41" t="s">
        <v>34</v>
      </c>
      <c r="D80" s="24">
        <v>0</v>
      </c>
      <c r="E80" s="24">
        <v>12980808</v>
      </c>
      <c r="F80" s="24">
        <f t="shared" si="13"/>
        <v>12980808</v>
      </c>
      <c r="G80" s="24">
        <v>12690967</v>
      </c>
      <c r="H80" s="24">
        <v>12690967</v>
      </c>
      <c r="I80" s="24">
        <f t="shared" si="11"/>
        <v>289841</v>
      </c>
    </row>
    <row r="81" spans="1:12" s="2" customFormat="1" ht="12.75" customHeight="1" x14ac:dyDescent="0.2">
      <c r="A81" s="40"/>
      <c r="B81" s="40"/>
      <c r="C81" s="41" t="s">
        <v>35</v>
      </c>
      <c r="D81" s="24">
        <v>0</v>
      </c>
      <c r="E81" s="24">
        <v>0</v>
      </c>
      <c r="F81" s="24">
        <f t="shared" si="13"/>
        <v>0</v>
      </c>
      <c r="G81" s="24">
        <v>0</v>
      </c>
      <c r="H81" s="24">
        <v>0</v>
      </c>
      <c r="I81" s="24">
        <f t="shared" si="11"/>
        <v>0</v>
      </c>
    </row>
    <row r="82" spans="1:12" s="2" customFormat="1" ht="26.25" customHeight="1" x14ac:dyDescent="0.2">
      <c r="A82" s="40"/>
      <c r="B82" s="40"/>
      <c r="C82" s="41" t="s">
        <v>36</v>
      </c>
      <c r="D82" s="24">
        <v>0</v>
      </c>
      <c r="E82" s="24">
        <v>0</v>
      </c>
      <c r="F82" s="24">
        <f t="shared" si="13"/>
        <v>0</v>
      </c>
      <c r="G82" s="24">
        <v>0</v>
      </c>
      <c r="H82" s="24">
        <v>0</v>
      </c>
      <c r="I82" s="24">
        <f t="shared" si="11"/>
        <v>0</v>
      </c>
    </row>
    <row r="83" spans="1:12" s="2" customFormat="1" ht="12.75" customHeight="1" x14ac:dyDescent="0.2">
      <c r="A83" s="40"/>
      <c r="B83" s="40"/>
      <c r="C83" s="41" t="s">
        <v>37</v>
      </c>
      <c r="D83" s="24">
        <v>0</v>
      </c>
      <c r="E83" s="24">
        <v>0</v>
      </c>
      <c r="F83" s="24">
        <f t="shared" si="13"/>
        <v>0</v>
      </c>
      <c r="G83" s="24">
        <v>0</v>
      </c>
      <c r="H83" s="24">
        <v>0</v>
      </c>
      <c r="I83" s="24">
        <f t="shared" si="11"/>
        <v>0</v>
      </c>
    </row>
    <row r="84" spans="1:12" s="2" customFormat="1" ht="26.25" customHeight="1" x14ac:dyDescent="0.2">
      <c r="A84" s="40"/>
      <c r="B84" s="40"/>
      <c r="C84" s="41" t="s">
        <v>38</v>
      </c>
      <c r="D84" s="24">
        <v>0</v>
      </c>
      <c r="E84" s="24">
        <v>0</v>
      </c>
      <c r="F84" s="24">
        <f t="shared" si="13"/>
        <v>0</v>
      </c>
      <c r="G84" s="24">
        <v>0</v>
      </c>
      <c r="H84" s="24">
        <v>0</v>
      </c>
      <c r="I84" s="24">
        <f t="shared" si="11"/>
        <v>0</v>
      </c>
    </row>
    <row r="85" spans="1:12" s="2" customFormat="1" ht="12.75" customHeight="1" x14ac:dyDescent="0.2">
      <c r="A85" s="40"/>
      <c r="B85" s="40"/>
      <c r="C85" s="41" t="s">
        <v>39</v>
      </c>
      <c r="D85" s="24">
        <v>0</v>
      </c>
      <c r="E85" s="24">
        <v>0</v>
      </c>
      <c r="F85" s="24">
        <f t="shared" si="13"/>
        <v>0</v>
      </c>
      <c r="G85" s="24">
        <v>0</v>
      </c>
      <c r="H85" s="24">
        <v>0</v>
      </c>
      <c r="I85" s="24">
        <f t="shared" si="11"/>
        <v>0</v>
      </c>
    </row>
    <row r="86" spans="1:12" s="2" customFormat="1" ht="26.25" customHeight="1" x14ac:dyDescent="0.2">
      <c r="A86" s="40"/>
      <c r="B86" s="40"/>
      <c r="C86" s="41" t="s">
        <v>40</v>
      </c>
      <c r="D86" s="24">
        <v>0</v>
      </c>
      <c r="E86" s="24">
        <v>0</v>
      </c>
      <c r="F86" s="24">
        <f t="shared" si="13"/>
        <v>0</v>
      </c>
      <c r="G86" s="24">
        <v>0</v>
      </c>
      <c r="H86" s="24">
        <v>0</v>
      </c>
      <c r="I86" s="24">
        <f t="shared" si="11"/>
        <v>0</v>
      </c>
    </row>
    <row r="87" spans="1:12" s="2" customFormat="1" ht="26.25" customHeight="1" x14ac:dyDescent="0.2">
      <c r="A87" s="40"/>
      <c r="B87" s="40"/>
      <c r="C87" s="41" t="s">
        <v>41</v>
      </c>
      <c r="D87" s="24">
        <v>0</v>
      </c>
      <c r="E87" s="24">
        <v>0</v>
      </c>
      <c r="F87" s="24">
        <f t="shared" si="13"/>
        <v>0</v>
      </c>
      <c r="G87" s="24">
        <v>0</v>
      </c>
      <c r="H87" s="24">
        <v>0</v>
      </c>
      <c r="I87" s="24">
        <f t="shared" si="11"/>
        <v>0</v>
      </c>
      <c r="L87" s="26"/>
    </row>
    <row r="88" spans="1:12" s="2" customFormat="1" ht="12.75" customHeight="1" x14ac:dyDescent="0.2">
      <c r="A88" s="40"/>
      <c r="B88" s="40"/>
      <c r="C88" s="41" t="s">
        <v>42</v>
      </c>
      <c r="D88" s="24">
        <v>3296389</v>
      </c>
      <c r="E88" s="24">
        <v>703611</v>
      </c>
      <c r="F88" s="24">
        <f t="shared" si="13"/>
        <v>4000000</v>
      </c>
      <c r="G88" s="24">
        <v>3953519</v>
      </c>
      <c r="H88" s="24">
        <v>3953519</v>
      </c>
      <c r="I88" s="24">
        <f t="shared" si="11"/>
        <v>46481</v>
      </c>
    </row>
    <row r="89" spans="1:12" s="2" customFormat="1" ht="25.5" x14ac:dyDescent="0.2">
      <c r="A89" s="40"/>
      <c r="B89" s="40"/>
      <c r="C89" s="41" t="s">
        <v>43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</row>
    <row r="90" spans="1:12" s="2" customFormat="1" ht="12.75" customHeight="1" x14ac:dyDescent="0.2">
      <c r="A90" s="40"/>
      <c r="B90" s="40"/>
      <c r="C90" s="41" t="s">
        <v>44</v>
      </c>
      <c r="D90" s="24">
        <v>0</v>
      </c>
      <c r="E90" s="24">
        <v>0</v>
      </c>
      <c r="F90" s="24">
        <f t="shared" si="13"/>
        <v>0</v>
      </c>
      <c r="G90" s="24">
        <v>0</v>
      </c>
      <c r="H90" s="24">
        <v>0</v>
      </c>
      <c r="I90" s="24">
        <f t="shared" si="11"/>
        <v>0</v>
      </c>
    </row>
    <row r="91" spans="1:12" s="2" customFormat="1" ht="12.75" customHeight="1" x14ac:dyDescent="0.2">
      <c r="A91" s="40"/>
      <c r="B91" s="40"/>
      <c r="C91" s="41" t="s">
        <v>45</v>
      </c>
      <c r="D91" s="24">
        <v>0</v>
      </c>
      <c r="E91" s="24">
        <v>0</v>
      </c>
      <c r="F91" s="24">
        <f t="shared" si="13"/>
        <v>0</v>
      </c>
      <c r="G91" s="24">
        <v>0</v>
      </c>
      <c r="H91" s="24">
        <v>0</v>
      </c>
      <c r="I91" s="24">
        <f t="shared" si="11"/>
        <v>0</v>
      </c>
    </row>
    <row r="92" spans="1:12" s="2" customFormat="1" ht="12.75" customHeight="1" x14ac:dyDescent="0.2">
      <c r="A92" s="40"/>
      <c r="B92" s="40"/>
      <c r="C92" s="41" t="s">
        <v>46</v>
      </c>
      <c r="D92" s="24">
        <v>1073412537</v>
      </c>
      <c r="E92" s="24">
        <v>102781263</v>
      </c>
      <c r="F92" s="24">
        <f t="shared" si="13"/>
        <v>1176193800</v>
      </c>
      <c r="G92" s="24">
        <v>1176193800</v>
      </c>
      <c r="H92" s="24">
        <v>1176193800</v>
      </c>
      <c r="I92" s="24">
        <f t="shared" si="11"/>
        <v>0</v>
      </c>
    </row>
    <row r="93" spans="1:12" s="2" customFormat="1" ht="12.75" customHeight="1" x14ac:dyDescent="0.2">
      <c r="A93" s="40"/>
      <c r="B93" s="40"/>
      <c r="C93" s="41" t="s">
        <v>47</v>
      </c>
      <c r="D93" s="24">
        <v>0</v>
      </c>
      <c r="E93" s="24">
        <v>0</v>
      </c>
      <c r="F93" s="24">
        <f t="shared" si="13"/>
        <v>0</v>
      </c>
      <c r="G93" s="24">
        <v>0</v>
      </c>
      <c r="H93" s="24">
        <v>0</v>
      </c>
      <c r="I93" s="24">
        <f t="shared" si="11"/>
        <v>0</v>
      </c>
    </row>
    <row r="94" spans="1:12" s="25" customFormat="1" ht="13.5" customHeight="1" x14ac:dyDescent="0.2">
      <c r="A94" s="47"/>
      <c r="B94" s="47"/>
      <c r="C94" s="41" t="s">
        <v>48</v>
      </c>
      <c r="D94" s="24">
        <v>17282492839</v>
      </c>
      <c r="E94" s="24">
        <v>3035594517</v>
      </c>
      <c r="F94" s="24">
        <f t="shared" si="13"/>
        <v>20318087356</v>
      </c>
      <c r="G94" s="24">
        <v>20318087356</v>
      </c>
      <c r="H94" s="24">
        <v>20317850212</v>
      </c>
      <c r="I94" s="24">
        <f t="shared" si="11"/>
        <v>0</v>
      </c>
    </row>
    <row r="95" spans="1:12" s="2" customFormat="1" ht="12.75" customHeight="1" x14ac:dyDescent="0.2">
      <c r="A95" s="40"/>
      <c r="B95" s="40"/>
      <c r="C95" s="41" t="s">
        <v>49</v>
      </c>
      <c r="D95" s="24">
        <v>36641077</v>
      </c>
      <c r="E95" s="24">
        <v>-15593193</v>
      </c>
      <c r="F95" s="24">
        <f t="shared" si="13"/>
        <v>21047884</v>
      </c>
      <c r="G95" s="24">
        <v>0</v>
      </c>
      <c r="H95" s="24">
        <v>0</v>
      </c>
      <c r="I95" s="24">
        <f t="shared" si="11"/>
        <v>21047884</v>
      </c>
    </row>
    <row r="96" spans="1:12" s="25" customFormat="1" ht="12.75" customHeight="1" x14ac:dyDescent="0.2">
      <c r="A96" s="38"/>
      <c r="B96" s="38"/>
      <c r="C96" s="38" t="s">
        <v>50</v>
      </c>
      <c r="D96" s="39">
        <f>SUM(D97:D98)</f>
        <v>0</v>
      </c>
      <c r="E96" s="39">
        <f>SUM(E97:E98)</f>
        <v>1426979</v>
      </c>
      <c r="F96" s="39">
        <f t="shared" ref="F96:H96" si="14">SUM(F97:F98)</f>
        <v>1426979</v>
      </c>
      <c r="G96" s="39">
        <f t="shared" si="14"/>
        <v>1426979</v>
      </c>
      <c r="H96" s="39">
        <f t="shared" si="14"/>
        <v>1426979</v>
      </c>
      <c r="I96" s="39">
        <f t="shared" si="11"/>
        <v>0</v>
      </c>
      <c r="J96" s="23"/>
      <c r="K96" s="24"/>
    </row>
    <row r="97" spans="1:11" x14ac:dyDescent="0.2">
      <c r="A97" s="47"/>
      <c r="B97" s="47"/>
      <c r="C97" s="41" t="s">
        <v>51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1"/>
        <v>0</v>
      </c>
    </row>
    <row r="98" spans="1:11" ht="25.5" x14ac:dyDescent="0.2">
      <c r="A98" s="47"/>
      <c r="B98" s="47"/>
      <c r="C98" s="41" t="s">
        <v>52</v>
      </c>
      <c r="D98" s="24">
        <v>0</v>
      </c>
      <c r="E98" s="24">
        <v>1426979</v>
      </c>
      <c r="F98" s="24">
        <f>D98+E98</f>
        <v>1426979</v>
      </c>
      <c r="G98" s="24">
        <v>1426979</v>
      </c>
      <c r="H98" s="24">
        <v>1426979</v>
      </c>
      <c r="I98" s="24">
        <f t="shared" si="11"/>
        <v>0</v>
      </c>
    </row>
    <row r="99" spans="1:11" s="25" customFormat="1" ht="12.75" customHeight="1" x14ac:dyDescent="0.2">
      <c r="A99" s="38"/>
      <c r="B99" s="38"/>
      <c r="C99" s="38" t="s">
        <v>53</v>
      </c>
      <c r="D99" s="39">
        <f>SUM(D100:D101)</f>
        <v>0</v>
      </c>
      <c r="E99" s="39">
        <f>SUM(E100:E101)</f>
        <v>7309594</v>
      </c>
      <c r="F99" s="39">
        <f>SUM(F100:F101)</f>
        <v>7309594</v>
      </c>
      <c r="G99" s="39">
        <f>SUM(G100:G101)</f>
        <v>7309594</v>
      </c>
      <c r="H99" s="39">
        <f>SUM(H100:H101)</f>
        <v>7295315</v>
      </c>
      <c r="I99" s="39">
        <f>F99-G99</f>
        <v>0</v>
      </c>
      <c r="J99" s="23"/>
      <c r="K99" s="24"/>
    </row>
    <row r="100" spans="1:11" x14ac:dyDescent="0.2">
      <c r="A100" s="40"/>
      <c r="B100" s="40"/>
      <c r="C100" s="41" t="s">
        <v>54</v>
      </c>
      <c r="D100" s="24">
        <v>0</v>
      </c>
      <c r="E100" s="24">
        <v>7309594</v>
      </c>
      <c r="F100" s="24">
        <f>D100+E100</f>
        <v>7309594</v>
      </c>
      <c r="G100" s="24">
        <v>7309594</v>
      </c>
      <c r="H100" s="24">
        <v>7295315</v>
      </c>
      <c r="I100" s="24">
        <f t="shared" ref="I100:I101" si="15">F100-G100</f>
        <v>0</v>
      </c>
    </row>
    <row r="101" spans="1:11" x14ac:dyDescent="0.2">
      <c r="A101" s="40"/>
      <c r="B101" s="40"/>
      <c r="C101" s="41" t="s">
        <v>55</v>
      </c>
      <c r="D101" s="24">
        <v>0</v>
      </c>
      <c r="E101" s="24">
        <v>0</v>
      </c>
      <c r="F101" s="24">
        <f>D101+E101</f>
        <v>0</v>
      </c>
      <c r="G101" s="24">
        <v>0</v>
      </c>
      <c r="H101" s="24">
        <v>0</v>
      </c>
      <c r="I101" s="24">
        <f t="shared" si="15"/>
        <v>0</v>
      </c>
    </row>
    <row r="102" spans="1:11" s="25" customFormat="1" ht="12.75" customHeight="1" x14ac:dyDescent="0.2">
      <c r="A102" s="38"/>
      <c r="B102" s="38"/>
      <c r="C102" s="38" t="s">
        <v>56</v>
      </c>
      <c r="D102" s="39">
        <f>SUM(D103:D108)</f>
        <v>1278169471</v>
      </c>
      <c r="E102" s="39">
        <f>SUM(E103:E108)</f>
        <v>189873054</v>
      </c>
      <c r="F102" s="39">
        <f>SUM(F103:F108)</f>
        <v>1468042525</v>
      </c>
      <c r="G102" s="39">
        <f>SUM(G103:G108)</f>
        <v>1467967308</v>
      </c>
      <c r="H102" s="39">
        <f>SUM(H103:H108)</f>
        <v>1449927421</v>
      </c>
      <c r="I102" s="39">
        <f>F102-G102</f>
        <v>75217</v>
      </c>
      <c r="J102" s="23"/>
      <c r="K102" s="24"/>
    </row>
    <row r="103" spans="1:11" ht="25.5" x14ac:dyDescent="0.2">
      <c r="A103" s="40"/>
      <c r="B103" s="40"/>
      <c r="C103" s="41" t="s">
        <v>57</v>
      </c>
      <c r="D103" s="24">
        <v>0</v>
      </c>
      <c r="E103" s="24">
        <v>0</v>
      </c>
      <c r="F103" s="24">
        <f t="shared" ref="F103:F108" si="16">D103+E103</f>
        <v>0</v>
      </c>
      <c r="G103" s="24">
        <v>0</v>
      </c>
      <c r="H103" s="24">
        <v>0</v>
      </c>
      <c r="I103" s="24">
        <f t="shared" ref="I103:I108" si="17">F103-G103</f>
        <v>0</v>
      </c>
    </row>
    <row r="104" spans="1:11" x14ac:dyDescent="0.2">
      <c r="A104" s="40"/>
      <c r="B104" s="40"/>
      <c r="C104" s="41" t="s">
        <v>58</v>
      </c>
      <c r="D104" s="24">
        <v>0</v>
      </c>
      <c r="E104" s="24">
        <v>0</v>
      </c>
      <c r="F104" s="24">
        <f t="shared" si="16"/>
        <v>0</v>
      </c>
      <c r="G104" s="24">
        <v>0</v>
      </c>
      <c r="H104" s="24">
        <v>0</v>
      </c>
      <c r="I104" s="24">
        <f t="shared" si="17"/>
        <v>0</v>
      </c>
    </row>
    <row r="105" spans="1:11" x14ac:dyDescent="0.2">
      <c r="A105" s="40"/>
      <c r="B105" s="40"/>
      <c r="C105" s="41" t="s">
        <v>59</v>
      </c>
      <c r="D105" s="24">
        <v>94976855</v>
      </c>
      <c r="E105" s="24">
        <v>29451668</v>
      </c>
      <c r="F105" s="24">
        <f t="shared" si="16"/>
        <v>124428523</v>
      </c>
      <c r="G105" s="24">
        <v>124355975</v>
      </c>
      <c r="H105" s="24">
        <v>109735787</v>
      </c>
      <c r="I105" s="24">
        <f t="shared" si="17"/>
        <v>72548</v>
      </c>
    </row>
    <row r="106" spans="1:11" x14ac:dyDescent="0.2">
      <c r="A106" s="40"/>
      <c r="B106" s="40"/>
      <c r="C106" s="41" t="s">
        <v>60</v>
      </c>
      <c r="D106" s="24">
        <v>0</v>
      </c>
      <c r="E106" s="24">
        <v>0</v>
      </c>
      <c r="F106" s="24">
        <f t="shared" si="16"/>
        <v>0</v>
      </c>
      <c r="G106" s="24">
        <v>0</v>
      </c>
      <c r="H106" s="24">
        <v>0</v>
      </c>
      <c r="I106" s="24">
        <f t="shared" si="17"/>
        <v>0</v>
      </c>
    </row>
    <row r="107" spans="1:11" ht="38.25" x14ac:dyDescent="0.2">
      <c r="A107" s="40"/>
      <c r="B107" s="40"/>
      <c r="C107" s="41" t="s">
        <v>61</v>
      </c>
      <c r="D107" s="24">
        <v>0</v>
      </c>
      <c r="E107" s="24">
        <v>0</v>
      </c>
      <c r="F107" s="24">
        <f t="shared" si="16"/>
        <v>0</v>
      </c>
      <c r="G107" s="24">
        <v>0</v>
      </c>
      <c r="H107" s="24">
        <v>0</v>
      </c>
      <c r="I107" s="24">
        <f>F107-G107</f>
        <v>0</v>
      </c>
    </row>
    <row r="108" spans="1:11" x14ac:dyDescent="0.2">
      <c r="A108" s="40"/>
      <c r="B108" s="40"/>
      <c r="C108" s="41" t="s">
        <v>62</v>
      </c>
      <c r="D108" s="24">
        <v>1183192616</v>
      </c>
      <c r="E108" s="24">
        <v>160421386</v>
      </c>
      <c r="F108" s="24">
        <f t="shared" si="16"/>
        <v>1343614002</v>
      </c>
      <c r="G108" s="24">
        <v>1343611333</v>
      </c>
      <c r="H108" s="24">
        <v>1340191634</v>
      </c>
      <c r="I108" s="24">
        <f t="shared" si="17"/>
        <v>2669</v>
      </c>
    </row>
    <row r="109" spans="1:11" ht="2.1" customHeight="1" thickBot="1" x14ac:dyDescent="0.25">
      <c r="A109" s="47"/>
      <c r="B109" s="47"/>
      <c r="C109" s="41"/>
      <c r="D109" s="24"/>
      <c r="E109" s="24"/>
      <c r="F109" s="24"/>
      <c r="G109" s="24"/>
      <c r="H109" s="24"/>
      <c r="I109" s="24"/>
    </row>
    <row r="110" spans="1:11" ht="3" customHeight="1" x14ac:dyDescent="0.2">
      <c r="A110" s="48"/>
      <c r="B110" s="48"/>
      <c r="C110" s="49"/>
      <c r="D110" s="50"/>
      <c r="E110" s="50"/>
      <c r="F110" s="50"/>
      <c r="G110" s="50"/>
      <c r="H110" s="50"/>
      <c r="I110" s="50"/>
    </row>
    <row r="111" spans="1:11" s="20" customFormat="1" ht="15.95" customHeight="1" x14ac:dyDescent="0.2">
      <c r="A111" s="51" t="s">
        <v>64</v>
      </c>
      <c r="B111" s="51"/>
      <c r="C111" s="51"/>
      <c r="D111" s="52">
        <f>SUM(D60+D10)</f>
        <v>86440265678</v>
      </c>
      <c r="E111" s="52">
        <f>SUM(E60+E10)</f>
        <v>13908903998</v>
      </c>
      <c r="F111" s="52">
        <f>SUM(F60+F10)</f>
        <v>100349169676</v>
      </c>
      <c r="G111" s="52">
        <f>SUM(G60+G10)</f>
        <v>92953091961</v>
      </c>
      <c r="H111" s="52">
        <f>SUM(H60+H10)</f>
        <v>90856479336</v>
      </c>
      <c r="I111" s="52">
        <f>F111-G111</f>
        <v>7396077715</v>
      </c>
      <c r="J111" s="18"/>
      <c r="K111" s="19"/>
    </row>
    <row r="112" spans="1:11" x14ac:dyDescent="0.2">
      <c r="A112" s="53" t="s">
        <v>65</v>
      </c>
      <c r="B112" s="53"/>
      <c r="C112" s="53"/>
    </row>
    <row r="113" spans="6:8" x14ac:dyDescent="0.2">
      <c r="F113" s="54"/>
      <c r="G113" s="54"/>
      <c r="H113" s="54"/>
    </row>
    <row r="129" spans="1:10" s="57" customFormat="1" ht="12" x14ac:dyDescent="0.2">
      <c r="A129" s="55"/>
      <c r="B129" s="55"/>
      <c r="C129" s="55"/>
      <c r="D129" s="56" t="s">
        <v>9</v>
      </c>
      <c r="E129" s="56" t="s">
        <v>10</v>
      </c>
      <c r="F129" s="56" t="s">
        <v>11</v>
      </c>
      <c r="G129" s="56" t="s">
        <v>12</v>
      </c>
      <c r="H129" s="56" t="s">
        <v>13</v>
      </c>
      <c r="I129" s="56"/>
      <c r="J129" s="55"/>
    </row>
    <row r="130" spans="1:10" s="60" customFormat="1" ht="12" x14ac:dyDescent="0.2">
      <c r="A130" s="58"/>
      <c r="B130" s="58"/>
      <c r="C130" s="28"/>
      <c r="D130" s="59"/>
      <c r="E130" s="59"/>
      <c r="F130" s="59"/>
      <c r="G130" s="59"/>
      <c r="H130" s="59"/>
      <c r="I130" s="59"/>
      <c r="J130" s="28"/>
    </row>
    <row r="131" spans="1:10" s="63" customFormat="1" ht="12" x14ac:dyDescent="0.2">
      <c r="A131" s="55"/>
      <c r="B131" s="55"/>
      <c r="C131" s="61" t="s">
        <v>66</v>
      </c>
      <c r="D131" s="62">
        <f>SUM(D132:D133)</f>
        <v>81187899202</v>
      </c>
      <c r="E131" s="62">
        <f t="shared" ref="E131:H131" si="18">SUM(E132:E133)</f>
        <v>12212310961</v>
      </c>
      <c r="F131" s="62">
        <f t="shared" si="18"/>
        <v>93400210163</v>
      </c>
      <c r="G131" s="62">
        <f t="shared" si="18"/>
        <v>86052307498</v>
      </c>
      <c r="H131" s="62">
        <f t="shared" si="18"/>
        <v>84143332235</v>
      </c>
      <c r="I131" s="62"/>
      <c r="J131" s="61"/>
    </row>
    <row r="132" spans="1:10" s="66" customFormat="1" ht="12" x14ac:dyDescent="0.2">
      <c r="A132" s="64"/>
      <c r="B132" s="64"/>
      <c r="C132" s="32" t="s">
        <v>67</v>
      </c>
      <c r="D132" s="65">
        <f>D11</f>
        <v>36774690965</v>
      </c>
      <c r="E132" s="65">
        <f t="shared" ref="E132:H132" si="19">E11</f>
        <v>5801033719</v>
      </c>
      <c r="F132" s="65">
        <f t="shared" si="19"/>
        <v>42575724684</v>
      </c>
      <c r="G132" s="65">
        <f t="shared" si="19"/>
        <v>35547233614</v>
      </c>
      <c r="H132" s="65">
        <f t="shared" si="19"/>
        <v>34783801782</v>
      </c>
      <c r="I132" s="65"/>
      <c r="J132" s="32"/>
    </row>
    <row r="133" spans="1:10" s="66" customFormat="1" ht="12" x14ac:dyDescent="0.2">
      <c r="A133" s="64"/>
      <c r="B133" s="64"/>
      <c r="C133" s="32" t="s">
        <v>68</v>
      </c>
      <c r="D133" s="65">
        <f>D61</f>
        <v>44413208237</v>
      </c>
      <c r="E133" s="65">
        <f t="shared" ref="E133:H133" si="20">E61</f>
        <v>6411277242</v>
      </c>
      <c r="F133" s="65">
        <f t="shared" si="20"/>
        <v>50824485479</v>
      </c>
      <c r="G133" s="65">
        <f t="shared" si="20"/>
        <v>50505073884</v>
      </c>
      <c r="H133" s="65">
        <f t="shared" si="20"/>
        <v>49359530453</v>
      </c>
      <c r="I133" s="65"/>
      <c r="J133" s="32"/>
    </row>
    <row r="134" spans="1:10" s="63" customFormat="1" ht="3" customHeight="1" x14ac:dyDescent="0.2">
      <c r="A134" s="55"/>
      <c r="B134" s="55"/>
      <c r="C134" s="61"/>
      <c r="D134" s="62"/>
      <c r="E134" s="62"/>
      <c r="F134" s="62"/>
      <c r="G134" s="62"/>
      <c r="H134" s="62"/>
      <c r="I134" s="62"/>
      <c r="J134" s="61"/>
    </row>
    <row r="135" spans="1:10" x14ac:dyDescent="0.2">
      <c r="C135" s="61" t="s">
        <v>69</v>
      </c>
      <c r="D135" s="62">
        <f>SUM(D136:D137)</f>
        <v>517307114</v>
      </c>
      <c r="E135" s="62">
        <f t="shared" ref="E135:H135" si="21">SUM(E136:E137)</f>
        <v>80153126</v>
      </c>
      <c r="F135" s="62">
        <f t="shared" si="21"/>
        <v>597460240</v>
      </c>
      <c r="G135" s="62">
        <f t="shared" si="21"/>
        <v>592409656</v>
      </c>
      <c r="H135" s="62">
        <f t="shared" si="21"/>
        <v>575982464</v>
      </c>
      <c r="I135" s="59"/>
    </row>
    <row r="136" spans="1:10" s="66" customFormat="1" ht="12" x14ac:dyDescent="0.2">
      <c r="A136" s="64"/>
      <c r="B136" s="64"/>
      <c r="C136" s="32" t="s">
        <v>67</v>
      </c>
      <c r="D136" s="65">
        <f>D46</f>
        <v>517307114</v>
      </c>
      <c r="E136" s="65">
        <f t="shared" ref="E136:H136" si="22">E46</f>
        <v>78726147</v>
      </c>
      <c r="F136" s="65">
        <f t="shared" si="22"/>
        <v>596033261</v>
      </c>
      <c r="G136" s="65">
        <f t="shared" si="22"/>
        <v>590982677</v>
      </c>
      <c r="H136" s="65">
        <f t="shared" si="22"/>
        <v>574555485</v>
      </c>
      <c r="I136" s="65"/>
      <c r="J136" s="32"/>
    </row>
    <row r="137" spans="1:10" s="66" customFormat="1" ht="12" x14ac:dyDescent="0.2">
      <c r="A137" s="64"/>
      <c r="B137" s="64"/>
      <c r="C137" s="32" t="s">
        <v>68</v>
      </c>
      <c r="D137" s="65">
        <f>D96</f>
        <v>0</v>
      </c>
      <c r="E137" s="65">
        <f t="shared" ref="E137:H137" si="23">E96</f>
        <v>1426979</v>
      </c>
      <c r="F137" s="65">
        <f t="shared" si="23"/>
        <v>1426979</v>
      </c>
      <c r="G137" s="65">
        <f t="shared" si="23"/>
        <v>1426979</v>
      </c>
      <c r="H137" s="65">
        <f t="shared" si="23"/>
        <v>1426979</v>
      </c>
      <c r="I137" s="65"/>
      <c r="J137" s="32"/>
    </row>
    <row r="138" spans="1:10" s="63" customFormat="1" ht="3" customHeight="1" x14ac:dyDescent="0.2">
      <c r="A138" s="55"/>
      <c r="B138" s="55"/>
      <c r="C138" s="61"/>
      <c r="D138" s="62"/>
      <c r="E138" s="62"/>
      <c r="F138" s="62"/>
      <c r="G138" s="62"/>
      <c r="H138" s="62"/>
      <c r="I138" s="62"/>
      <c r="J138" s="61"/>
    </row>
    <row r="139" spans="1:10" s="60" customFormat="1" ht="12" x14ac:dyDescent="0.2">
      <c r="A139" s="58"/>
      <c r="B139" s="58"/>
      <c r="C139" s="61" t="s">
        <v>70</v>
      </c>
      <c r="D139" s="62">
        <f>SUM(D140:D141)</f>
        <v>1199267022</v>
      </c>
      <c r="E139" s="62">
        <f t="shared" ref="E139:H139" si="24">SUM(E140:E141)</f>
        <v>77648606</v>
      </c>
      <c r="F139" s="62">
        <f t="shared" si="24"/>
        <v>1276915628</v>
      </c>
      <c r="G139" s="62">
        <f t="shared" si="24"/>
        <v>1276037987</v>
      </c>
      <c r="H139" s="62">
        <f t="shared" si="24"/>
        <v>1214130310</v>
      </c>
      <c r="I139" s="62"/>
      <c r="J139" s="28"/>
    </row>
    <row r="140" spans="1:10" s="66" customFormat="1" ht="12" x14ac:dyDescent="0.2">
      <c r="A140" s="64"/>
      <c r="B140" s="64"/>
      <c r="C140" s="32" t="s">
        <v>67</v>
      </c>
      <c r="D140" s="65">
        <f>D49</f>
        <v>1199267022</v>
      </c>
      <c r="E140" s="65">
        <f t="shared" ref="E140:H140" si="25">E49</f>
        <v>70339012</v>
      </c>
      <c r="F140" s="65">
        <f t="shared" si="25"/>
        <v>1269606034</v>
      </c>
      <c r="G140" s="65">
        <f t="shared" si="25"/>
        <v>1268728393</v>
      </c>
      <c r="H140" s="65">
        <f t="shared" si="25"/>
        <v>1206834995</v>
      </c>
      <c r="I140" s="65"/>
      <c r="J140" s="32"/>
    </row>
    <row r="141" spans="1:10" s="66" customFormat="1" ht="12" x14ac:dyDescent="0.2">
      <c r="A141" s="64"/>
      <c r="B141" s="64"/>
      <c r="C141" s="32" t="s">
        <v>68</v>
      </c>
      <c r="D141" s="65">
        <f>D99</f>
        <v>0</v>
      </c>
      <c r="E141" s="65">
        <f t="shared" ref="E141:H141" si="26">E99</f>
        <v>7309594</v>
      </c>
      <c r="F141" s="65">
        <f t="shared" si="26"/>
        <v>7309594</v>
      </c>
      <c r="G141" s="65">
        <f t="shared" si="26"/>
        <v>7309594</v>
      </c>
      <c r="H141" s="65">
        <f t="shared" si="26"/>
        <v>7295315</v>
      </c>
      <c r="I141" s="65"/>
      <c r="J141" s="32"/>
    </row>
    <row r="142" spans="1:10" s="63" customFormat="1" ht="3" customHeight="1" x14ac:dyDescent="0.2">
      <c r="A142" s="55"/>
      <c r="B142" s="55"/>
      <c r="C142" s="61"/>
      <c r="D142" s="62"/>
      <c r="E142" s="62"/>
      <c r="F142" s="62"/>
      <c r="G142" s="62"/>
      <c r="H142" s="62"/>
      <c r="I142" s="62"/>
      <c r="J142" s="61"/>
    </row>
    <row r="143" spans="1:10" s="60" customFormat="1" ht="12" x14ac:dyDescent="0.2">
      <c r="A143" s="58"/>
      <c r="B143" s="58"/>
      <c r="C143" s="61" t="s">
        <v>71</v>
      </c>
      <c r="D143" s="62">
        <f>SUM(D144:D145)</f>
        <v>3535792340</v>
      </c>
      <c r="E143" s="62">
        <f t="shared" ref="E143:H143" si="27">SUM(E144:E145)</f>
        <v>1538791305</v>
      </c>
      <c r="F143" s="62">
        <f t="shared" si="27"/>
        <v>5074583645</v>
      </c>
      <c r="G143" s="62">
        <f t="shared" si="27"/>
        <v>5032336820</v>
      </c>
      <c r="H143" s="62">
        <f t="shared" si="27"/>
        <v>4923034327</v>
      </c>
      <c r="I143" s="62"/>
      <c r="J143" s="28"/>
    </row>
    <row r="144" spans="1:10" s="66" customFormat="1" ht="12" x14ac:dyDescent="0.2">
      <c r="A144" s="64"/>
      <c r="B144" s="64"/>
      <c r="C144" s="32" t="s">
        <v>67</v>
      </c>
      <c r="D144" s="65">
        <f>D52</f>
        <v>2257622869</v>
      </c>
      <c r="E144" s="65">
        <f t="shared" ref="E144:H144" si="28">E52</f>
        <v>1348918251</v>
      </c>
      <c r="F144" s="65">
        <f t="shared" si="28"/>
        <v>3606541120</v>
      </c>
      <c r="G144" s="65">
        <f t="shared" si="28"/>
        <v>3564369512</v>
      </c>
      <c r="H144" s="65">
        <f t="shared" si="28"/>
        <v>3473106906</v>
      </c>
      <c r="I144" s="65"/>
      <c r="J144" s="32"/>
    </row>
    <row r="145" spans="1:10" s="66" customFormat="1" ht="12" x14ac:dyDescent="0.2">
      <c r="A145" s="64"/>
      <c r="B145" s="64"/>
      <c r="C145" s="32" t="s">
        <v>68</v>
      </c>
      <c r="D145" s="65">
        <f>D102</f>
        <v>1278169471</v>
      </c>
      <c r="E145" s="65">
        <f t="shared" ref="E145:H145" si="29">E102</f>
        <v>189873054</v>
      </c>
      <c r="F145" s="65">
        <f t="shared" si="29"/>
        <v>1468042525</v>
      </c>
      <c r="G145" s="65">
        <f t="shared" si="29"/>
        <v>1467967308</v>
      </c>
      <c r="H145" s="65">
        <f t="shared" si="29"/>
        <v>1449927421</v>
      </c>
      <c r="I145" s="65"/>
      <c r="J145" s="32"/>
    </row>
    <row r="146" spans="1:10" s="60" customFormat="1" ht="12" x14ac:dyDescent="0.2">
      <c r="A146" s="58"/>
      <c r="B146" s="58"/>
      <c r="C146" s="68"/>
      <c r="D146" s="62"/>
      <c r="E146" s="62"/>
      <c r="F146" s="62"/>
      <c r="G146" s="62"/>
      <c r="H146" s="62"/>
      <c r="I146" s="62"/>
      <c r="J146" s="28"/>
    </row>
    <row r="147" spans="1:10" s="63" customFormat="1" ht="12" x14ac:dyDescent="0.2">
      <c r="A147" s="55"/>
      <c r="B147" s="55"/>
      <c r="C147" s="61" t="s">
        <v>72</v>
      </c>
      <c r="D147" s="62">
        <f>SUM(D148:D149)</f>
        <v>86440265678</v>
      </c>
      <c r="E147" s="62">
        <f t="shared" ref="E147:H147" si="30">SUM(E148:E149)</f>
        <v>13908903998</v>
      </c>
      <c r="F147" s="62">
        <f t="shared" si="30"/>
        <v>100349169676</v>
      </c>
      <c r="G147" s="62">
        <f t="shared" si="30"/>
        <v>92953091961</v>
      </c>
      <c r="H147" s="62">
        <f t="shared" si="30"/>
        <v>90856479336</v>
      </c>
      <c r="I147" s="62"/>
      <c r="J147" s="61"/>
    </row>
    <row r="148" spans="1:10" s="66" customFormat="1" ht="12" x14ac:dyDescent="0.2">
      <c r="A148" s="64"/>
      <c r="B148" s="64"/>
      <c r="C148" s="32" t="s">
        <v>67</v>
      </c>
      <c r="D148" s="65">
        <f>SUM(D132,D136,D140,D144)</f>
        <v>40748887970</v>
      </c>
      <c r="E148" s="65">
        <f t="shared" ref="E148:H149" si="31">SUM(E132,E136,E140,E144)</f>
        <v>7299017129</v>
      </c>
      <c r="F148" s="65">
        <f t="shared" si="31"/>
        <v>48047905099</v>
      </c>
      <c r="G148" s="65">
        <f t="shared" si="31"/>
        <v>40971314196</v>
      </c>
      <c r="H148" s="65">
        <f t="shared" si="31"/>
        <v>40038299168</v>
      </c>
      <c r="I148" s="65"/>
      <c r="J148" s="32"/>
    </row>
    <row r="149" spans="1:10" s="72" customFormat="1" ht="12" x14ac:dyDescent="0.2">
      <c r="A149" s="69"/>
      <c r="B149" s="69"/>
      <c r="C149" s="32" t="s">
        <v>68</v>
      </c>
      <c r="D149" s="65">
        <f>SUM(D133,D137,D141,D145)</f>
        <v>45691377708</v>
      </c>
      <c r="E149" s="65">
        <f t="shared" si="31"/>
        <v>6609886869</v>
      </c>
      <c r="F149" s="65">
        <f t="shared" si="31"/>
        <v>52301264577</v>
      </c>
      <c r="G149" s="65">
        <f t="shared" si="31"/>
        <v>51981777765</v>
      </c>
      <c r="H149" s="65">
        <f t="shared" si="31"/>
        <v>50818180168</v>
      </c>
      <c r="I149" s="70"/>
      <c r="J149" s="71"/>
    </row>
    <row r="150" spans="1:10" s="60" customFormat="1" ht="12" x14ac:dyDescent="0.2">
      <c r="A150" s="58"/>
      <c r="B150" s="58"/>
      <c r="C150" s="28"/>
      <c r="D150" s="59"/>
      <c r="E150" s="59"/>
      <c r="F150" s="59"/>
      <c r="G150" s="59"/>
      <c r="H150" s="59"/>
      <c r="I150" s="59"/>
      <c r="J150" s="28"/>
    </row>
    <row r="151" spans="1:10" s="60" customFormat="1" ht="12" x14ac:dyDescent="0.2">
      <c r="A151" s="58"/>
      <c r="B151" s="58"/>
      <c r="C151" s="28"/>
      <c r="D151" s="59"/>
      <c r="E151" s="59"/>
      <c r="F151" s="59"/>
      <c r="G151" s="59"/>
      <c r="H151" s="59"/>
      <c r="I151" s="59"/>
      <c r="J151" s="28"/>
    </row>
    <row r="152" spans="1:10" s="63" customFormat="1" ht="12" x14ac:dyDescent="0.2">
      <c r="A152" s="55"/>
      <c r="B152" s="55"/>
      <c r="C152" s="73"/>
      <c r="D152" s="74"/>
      <c r="E152" s="74"/>
      <c r="F152" s="74"/>
      <c r="G152" s="74"/>
      <c r="H152" s="74"/>
      <c r="I152" s="74"/>
      <c r="J152" s="61"/>
    </row>
    <row r="153" spans="1:10" s="60" customFormat="1" ht="12" x14ac:dyDescent="0.2">
      <c r="A153" s="58"/>
      <c r="B153" s="58"/>
      <c r="C153" s="28"/>
      <c r="D153" s="59"/>
      <c r="E153" s="59"/>
      <c r="F153" s="59"/>
      <c r="G153" s="59"/>
      <c r="H153" s="59"/>
      <c r="I153" s="59"/>
      <c r="J153" s="28"/>
    </row>
    <row r="154" spans="1:10" s="60" customFormat="1" ht="12" x14ac:dyDescent="0.2">
      <c r="A154" s="58"/>
      <c r="B154" s="58"/>
      <c r="C154" s="28"/>
      <c r="D154" s="59"/>
      <c r="E154" s="59"/>
      <c r="F154" s="59"/>
      <c r="G154" s="59"/>
      <c r="H154" s="59"/>
      <c r="I154" s="59"/>
      <c r="J154" s="28"/>
    </row>
    <row r="155" spans="1:10" s="63" customFormat="1" ht="12" x14ac:dyDescent="0.2">
      <c r="A155" s="55"/>
      <c r="B155" s="55"/>
      <c r="C155" s="73"/>
      <c r="D155" s="74"/>
      <c r="E155" s="74"/>
      <c r="F155" s="74"/>
      <c r="G155" s="74"/>
      <c r="H155" s="74"/>
      <c r="I155" s="74"/>
      <c r="J155" s="61"/>
    </row>
    <row r="156" spans="1:10" s="60" customFormat="1" ht="12" x14ac:dyDescent="0.2">
      <c r="A156" s="58"/>
      <c r="B156" s="58"/>
      <c r="C156" s="28"/>
      <c r="D156" s="59"/>
      <c r="E156" s="59"/>
      <c r="F156" s="59"/>
      <c r="G156" s="59"/>
      <c r="H156" s="59"/>
      <c r="I156" s="59"/>
      <c r="J156" s="28"/>
    </row>
    <row r="157" spans="1:10" s="60" customFormat="1" ht="12" x14ac:dyDescent="0.2">
      <c r="A157" s="58"/>
      <c r="B157" s="58"/>
      <c r="C157" s="28"/>
      <c r="D157" s="59"/>
      <c r="E157" s="59"/>
      <c r="F157" s="59"/>
      <c r="G157" s="59"/>
      <c r="H157" s="59"/>
      <c r="I157" s="59"/>
      <c r="J157" s="28"/>
    </row>
    <row r="158" spans="1:10" s="63" customFormat="1" ht="12" x14ac:dyDescent="0.2">
      <c r="A158" s="55"/>
      <c r="B158" s="55"/>
      <c r="C158" s="73"/>
      <c r="D158" s="74"/>
      <c r="E158" s="74"/>
      <c r="F158" s="74"/>
      <c r="G158" s="74"/>
      <c r="H158" s="74"/>
      <c r="I158" s="74"/>
      <c r="J158" s="61"/>
    </row>
    <row r="159" spans="1:10" s="60" customFormat="1" ht="12" x14ac:dyDescent="0.2">
      <c r="A159" s="58"/>
      <c r="B159" s="58"/>
      <c r="C159" s="28"/>
      <c r="D159" s="59"/>
      <c r="E159" s="59"/>
      <c r="F159" s="59"/>
      <c r="G159" s="59"/>
      <c r="H159" s="59"/>
      <c r="I159" s="59"/>
      <c r="J159" s="28"/>
    </row>
    <row r="160" spans="1:10" s="60" customFormat="1" ht="12" x14ac:dyDescent="0.2">
      <c r="A160" s="58"/>
      <c r="B160" s="58"/>
      <c r="C160" s="28"/>
      <c r="D160" s="59"/>
      <c r="E160" s="59"/>
      <c r="F160" s="59"/>
      <c r="G160" s="59"/>
      <c r="H160" s="59"/>
      <c r="I160" s="59"/>
      <c r="J160" s="28"/>
    </row>
    <row r="161" spans="1:10" s="60" customFormat="1" ht="12" x14ac:dyDescent="0.2">
      <c r="A161" s="58"/>
      <c r="B161" s="58"/>
      <c r="C161" s="28"/>
      <c r="D161" s="59"/>
      <c r="E161" s="59"/>
      <c r="F161" s="59"/>
      <c r="G161" s="59"/>
      <c r="H161" s="59"/>
      <c r="I161" s="59"/>
      <c r="J161" s="28"/>
    </row>
    <row r="162" spans="1:10" s="60" customFormat="1" ht="12" x14ac:dyDescent="0.2">
      <c r="A162" s="58"/>
      <c r="B162" s="58"/>
      <c r="C162" s="28"/>
      <c r="D162" s="59"/>
      <c r="E162" s="59"/>
      <c r="F162" s="59"/>
      <c r="G162" s="59"/>
      <c r="H162" s="59"/>
      <c r="I162" s="59"/>
      <c r="J162" s="28"/>
    </row>
    <row r="164" spans="1:10" x14ac:dyDescent="0.2">
      <c r="H164" s="75"/>
    </row>
    <row r="165" spans="1:10" x14ac:dyDescent="0.2">
      <c r="H165" s="75"/>
    </row>
    <row r="166" spans="1:10" x14ac:dyDescent="0.2">
      <c r="H166" s="76"/>
    </row>
  </sheetData>
  <mergeCells count="13">
    <mergeCell ref="A112:C112"/>
    <mergeCell ref="A7:C8"/>
    <mergeCell ref="D7:H7"/>
    <mergeCell ref="I7:I8"/>
    <mergeCell ref="A10:C10"/>
    <mergeCell ref="A60:C60"/>
    <mergeCell ref="A111:C111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2024-03-15T17:21:28Z</dcterms:created>
  <dcterms:modified xsi:type="dcterms:W3CDTF">2024-03-15T17:21:29Z</dcterms:modified>
</cp:coreProperties>
</file>