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6CA99F5B-9415-4C10-8380-D35AF24971A2}" xr6:coauthVersionLast="40" xr6:coauthVersionMax="40" xr10:uidLastSave="{00000000-0000-0000-0000-000000000000}"/>
  <bookViews>
    <workbookView xWindow="0" yWindow="0" windowWidth="25200" windowHeight="11775" xr2:uid="{46DD7C02-7380-4C2B-A3FB-5C4434EE4678}"/>
  </bookViews>
  <sheets>
    <sheet name="6 EA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B45" i="1"/>
  <c r="E45" i="1" s="1"/>
  <c r="F45" i="1" s="1"/>
  <c r="B43" i="1"/>
  <c r="E43" i="1" s="1"/>
  <c r="F43" i="1" s="1"/>
  <c r="D41" i="1"/>
  <c r="C41" i="1"/>
  <c r="B41" i="1"/>
  <c r="E41" i="1" s="1"/>
  <c r="F41" i="1" s="1"/>
  <c r="D39" i="1"/>
  <c r="C39" i="1"/>
  <c r="E39" i="1" s="1"/>
  <c r="F39" i="1" s="1"/>
  <c r="B39" i="1"/>
  <c r="E37" i="1"/>
  <c r="F37" i="1" s="1"/>
  <c r="D37" i="1"/>
  <c r="C37" i="1"/>
  <c r="B37" i="1"/>
  <c r="D35" i="1"/>
  <c r="C35" i="1"/>
  <c r="B35" i="1"/>
  <c r="E35" i="1" s="1"/>
  <c r="F35" i="1" s="1"/>
  <c r="D33" i="1"/>
  <c r="C33" i="1"/>
  <c r="E33" i="1" s="1"/>
  <c r="F33" i="1" s="1"/>
  <c r="B33" i="1"/>
  <c r="D31" i="1"/>
  <c r="D27" i="1" s="1"/>
  <c r="C31" i="1"/>
  <c r="B31" i="1"/>
  <c r="E29" i="1"/>
  <c r="D29" i="1"/>
  <c r="C29" i="1"/>
  <c r="B29" i="1"/>
  <c r="B27" i="1"/>
  <c r="B24" i="1"/>
  <c r="E24" i="1" s="1"/>
  <c r="F24" i="1" s="1"/>
  <c r="B22" i="1"/>
  <c r="E22" i="1" s="1"/>
  <c r="F22" i="1" s="1"/>
  <c r="E20" i="1"/>
  <c r="F20" i="1" s="1"/>
  <c r="D20" i="1"/>
  <c r="C20" i="1"/>
  <c r="B20" i="1"/>
  <c r="D18" i="1"/>
  <c r="C18" i="1"/>
  <c r="B18" i="1"/>
  <c r="E18" i="1" s="1"/>
  <c r="F18" i="1" s="1"/>
  <c r="D16" i="1"/>
  <c r="C16" i="1"/>
  <c r="E16" i="1" s="1"/>
  <c r="F16" i="1" s="1"/>
  <c r="B16" i="1"/>
  <c r="D14" i="1"/>
  <c r="D10" i="1" s="1"/>
  <c r="D8" i="1" s="1"/>
  <c r="C14" i="1"/>
  <c r="E14" i="1" s="1"/>
  <c r="F14" i="1" s="1"/>
  <c r="B14" i="1"/>
  <c r="E12" i="1"/>
  <c r="E10" i="1" s="1"/>
  <c r="D12" i="1"/>
  <c r="C12" i="1"/>
  <c r="C10" i="1" s="1"/>
  <c r="B12" i="1"/>
  <c r="B10" i="1"/>
  <c r="B8" i="1" s="1"/>
  <c r="A4" i="1"/>
  <c r="F12" i="1" l="1"/>
  <c r="F10" i="1" s="1"/>
  <c r="C27" i="1"/>
  <c r="C8" i="1" s="1"/>
  <c r="F29" i="1"/>
  <c r="E31" i="1"/>
  <c r="F31" i="1" s="1"/>
  <c r="F27" i="1" l="1"/>
  <c r="E27" i="1"/>
  <c r="E8" i="1" s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<sst xmlns="http://schemas.openxmlformats.org/spreadsheetml/2006/main" count="30" uniqueCount="30">
  <si>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</si>
  <si>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GOBIERNO ESTATAL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</si>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</sst>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Border="1" applyAlignment="1" applyProtection="1">
      <alignment vertical="top"/>
    </xf>
    <xf numFmtId="0" fontId="9" fillId="0" borderId="0" xfId="1" applyFont="1" applyAlignment="1">
      <alignment horizontal="left" vertical="top"/>
    </xf>
    <xf numFmtId="164" fontId="8" fillId="0" borderId="0" xfId="1" applyNumberFormat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2" fillId="0" borderId="0" xfId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164" fontId="6" fillId="0" borderId="5" xfId="1" applyNumberFormat="1" applyFont="1" applyBorder="1" applyAlignment="1">
      <alignment vertical="top"/>
    </xf>
    <xf numFmtId="164" fontId="6" fillId="0" borderId="4" xfId="1" applyNumberFormat="1" applyFont="1" applyBorder="1" applyAlignment="1">
      <alignment vertical="top"/>
    </xf>
    <xf numFmtId="0" fontId="10" fillId="0" borderId="0" xfId="1" applyFont="1"/>
    <xf numFmtId="164" fontId="11" fillId="0" borderId="0" xfId="1" applyNumberFormat="1" applyFont="1"/>
    <xf numFmtId="164" fontId="2" fillId="0" borderId="0" xfId="1" applyNumberFormat="1"/>
    <xf numFmtId="0" fontId="11" fillId="0" borderId="0" xfId="1" applyFont="1"/>
  </cellXfs>
  <cellStyles count="3">
    <cellStyle name="Normal" xfId="0" builtinId="0"/>
    <cellStyle name="Normal 2 2" xfId="1" xr:uid="{C50689DF-8684-49D2-813B-87A2AD2E581F}"/>
    <cellStyle name="Normal 3 2 2 2 3" xfId="2" xr:uid="{82148442-4C6F-4509-9543-94F6AF2459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2 ADQUISICIONES (2)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5">
          <cell r="G15">
            <v>2812482</v>
          </cell>
          <cell r="I15">
            <v>153845288</v>
          </cell>
          <cell r="J15">
            <v>152922888</v>
          </cell>
        </row>
        <row r="16">
          <cell r="G16">
            <v>1624025695</v>
          </cell>
          <cell r="I16">
            <v>2348940301170</v>
          </cell>
          <cell r="J16">
            <v>2345544820964</v>
          </cell>
        </row>
        <row r="17">
          <cell r="G17">
            <v>2311173862</v>
          </cell>
          <cell r="I17">
            <v>106888004805</v>
          </cell>
          <cell r="J17">
            <v>107135135872</v>
          </cell>
        </row>
        <row r="18">
          <cell r="G18">
            <v>7722793746</v>
          </cell>
          <cell r="I18">
            <v>2211132509169</v>
          </cell>
          <cell r="J18">
            <v>2211853656890</v>
          </cell>
        </row>
        <row r="19">
          <cell r="G19">
            <v>2474806117</v>
          </cell>
          <cell r="I19">
            <v>116670499668</v>
          </cell>
          <cell r="J19">
            <v>116755165123</v>
          </cell>
        </row>
        <row r="20">
          <cell r="G20">
            <v>5452674</v>
          </cell>
          <cell r="I20">
            <v>635673</v>
          </cell>
          <cell r="J20">
            <v>615556</v>
          </cell>
        </row>
        <row r="21">
          <cell r="G21">
            <v>8412564</v>
          </cell>
          <cell r="I21">
            <v>19810490615</v>
          </cell>
          <cell r="J21">
            <v>19804377975</v>
          </cell>
        </row>
        <row r="22">
          <cell r="G22">
            <v>0</v>
          </cell>
          <cell r="I22">
            <v>0</v>
          </cell>
          <cell r="J22">
            <v>0</v>
          </cell>
        </row>
        <row r="23">
          <cell r="G23">
            <v>48337814</v>
          </cell>
          <cell r="I23">
            <v>38924996894</v>
          </cell>
          <cell r="J23">
            <v>38942850438</v>
          </cell>
        </row>
        <row r="24">
          <cell r="G24">
            <v>28464740</v>
          </cell>
          <cell r="I24">
            <v>1651820491</v>
          </cell>
          <cell r="J24">
            <v>1649073453</v>
          </cell>
        </row>
        <row r="25">
          <cell r="G25">
            <v>1172662378</v>
          </cell>
          <cell r="I25">
            <v>43718093714</v>
          </cell>
          <cell r="J25">
            <v>44890638111</v>
          </cell>
        </row>
        <row r="26">
          <cell r="G26">
            <v>5627</v>
          </cell>
          <cell r="I26">
            <v>11348251</v>
          </cell>
          <cell r="J26">
            <v>10942256</v>
          </cell>
        </row>
        <row r="27">
          <cell r="G27">
            <v>931851</v>
          </cell>
          <cell r="I27">
            <v>1106303</v>
          </cell>
          <cell r="J27">
            <v>1613654</v>
          </cell>
        </row>
        <row r="28">
          <cell r="G28">
            <v>0</v>
          </cell>
          <cell r="I28">
            <v>0</v>
          </cell>
          <cell r="J28">
            <v>0</v>
          </cell>
        </row>
        <row r="29">
          <cell r="G29">
            <v>0</v>
          </cell>
          <cell r="I29">
            <v>11324273</v>
          </cell>
          <cell r="J29">
            <v>11324273</v>
          </cell>
        </row>
        <row r="30">
          <cell r="G30">
            <v>0</v>
          </cell>
          <cell r="I30">
            <v>7261299</v>
          </cell>
          <cell r="J30">
            <v>7261299</v>
          </cell>
        </row>
        <row r="31">
          <cell r="G31">
            <v>7680128</v>
          </cell>
          <cell r="I31">
            <v>7680128</v>
          </cell>
          <cell r="J31">
            <v>7680128</v>
          </cell>
        </row>
        <row r="32">
          <cell r="G32">
            <v>40122409</v>
          </cell>
          <cell r="I32">
            <v>1520573102</v>
          </cell>
          <cell r="J32">
            <v>1555277772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679510</v>
          </cell>
          <cell r="I34">
            <v>0</v>
          </cell>
          <cell r="J34">
            <v>0</v>
          </cell>
        </row>
        <row r="35">
          <cell r="G35">
            <v>89763628</v>
          </cell>
          <cell r="I35">
            <v>86411285</v>
          </cell>
          <cell r="J35">
            <v>63368731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37">
          <cell r="G37">
            <v>97196623</v>
          </cell>
          <cell r="I37">
            <v>0</v>
          </cell>
          <cell r="J37">
            <v>0</v>
          </cell>
        </row>
        <row r="38">
          <cell r="G38">
            <v>740465396</v>
          </cell>
          <cell r="I38">
            <v>5368326098</v>
          </cell>
          <cell r="J38">
            <v>5354851821</v>
          </cell>
        </row>
        <row r="39">
          <cell r="G39">
            <v>241983688</v>
          </cell>
          <cell r="I39">
            <v>0</v>
          </cell>
          <cell r="J39">
            <v>50000000</v>
          </cell>
        </row>
        <row r="40">
          <cell r="G40">
            <v>435559607</v>
          </cell>
          <cell r="I40">
            <v>2322719</v>
          </cell>
          <cell r="J40">
            <v>2890431</v>
          </cell>
        </row>
        <row r="41">
          <cell r="G41">
            <v>2352650584</v>
          </cell>
          <cell r="I41">
            <v>16920540</v>
          </cell>
          <cell r="J41">
            <v>93370835</v>
          </cell>
        </row>
        <row r="42">
          <cell r="G42">
            <v>808505351</v>
          </cell>
          <cell r="I42">
            <v>0</v>
          </cell>
          <cell r="J42">
            <v>0</v>
          </cell>
        </row>
        <row r="43">
          <cell r="G43">
            <v>5220292002</v>
          </cell>
          <cell r="I43">
            <v>486509</v>
          </cell>
          <cell r="J43">
            <v>1271249887</v>
          </cell>
        </row>
        <row r="44">
          <cell r="G44">
            <v>362038671</v>
          </cell>
          <cell r="I44">
            <v>51401</v>
          </cell>
          <cell r="J44">
            <v>8342</v>
          </cell>
        </row>
        <row r="45">
          <cell r="G45">
            <v>344968287</v>
          </cell>
          <cell r="I45">
            <v>44954429</v>
          </cell>
          <cell r="J45">
            <v>20707453</v>
          </cell>
        </row>
        <row r="46">
          <cell r="G46">
            <v>5472471429</v>
          </cell>
          <cell r="I46">
            <v>903425092</v>
          </cell>
          <cell r="J46">
            <v>542902103</v>
          </cell>
        </row>
        <row r="47">
          <cell r="G47">
            <v>9386429</v>
          </cell>
          <cell r="I47">
            <v>0</v>
          </cell>
          <cell r="J47">
            <v>0</v>
          </cell>
        </row>
        <row r="48">
          <cell r="G48">
            <v>32784274064</v>
          </cell>
          <cell r="I48">
            <v>3664107031</v>
          </cell>
          <cell r="J48">
            <v>640057451</v>
          </cell>
        </row>
        <row r="49">
          <cell r="G49">
            <v>5477498041</v>
          </cell>
          <cell r="I49">
            <v>837315833</v>
          </cell>
          <cell r="J49">
            <v>99184737</v>
          </cell>
        </row>
        <row r="50">
          <cell r="G50">
            <v>619875</v>
          </cell>
          <cell r="I50">
            <v>1503000</v>
          </cell>
          <cell r="J50">
            <v>0</v>
          </cell>
        </row>
        <row r="51">
          <cell r="G51">
            <v>1376326413</v>
          </cell>
          <cell r="I51">
            <v>421661368</v>
          </cell>
          <cell r="J51">
            <v>178599472</v>
          </cell>
        </row>
        <row r="52">
          <cell r="G52">
            <v>185587434</v>
          </cell>
          <cell r="I52">
            <v>25926809</v>
          </cell>
          <cell r="J52">
            <v>7900674</v>
          </cell>
        </row>
        <row r="53">
          <cell r="G53">
            <v>259053097</v>
          </cell>
          <cell r="I53">
            <v>22477920</v>
          </cell>
          <cell r="J53">
            <v>15915582</v>
          </cell>
        </row>
        <row r="54">
          <cell r="G54">
            <v>1258284914</v>
          </cell>
          <cell r="I54">
            <v>134895489</v>
          </cell>
          <cell r="J54">
            <v>147466340</v>
          </cell>
        </row>
        <row r="55">
          <cell r="G55">
            <v>239209873</v>
          </cell>
          <cell r="I55">
            <v>10685116</v>
          </cell>
          <cell r="J55">
            <v>7630229</v>
          </cell>
        </row>
        <row r="56">
          <cell r="G56">
            <v>1093007429</v>
          </cell>
          <cell r="I56">
            <v>326880359</v>
          </cell>
          <cell r="J56">
            <v>185725567</v>
          </cell>
        </row>
        <row r="57">
          <cell r="G57">
            <v>4053961</v>
          </cell>
          <cell r="I57">
            <v>3480</v>
          </cell>
          <cell r="J57">
            <v>58535</v>
          </cell>
        </row>
        <row r="58">
          <cell r="G58">
            <v>5370807</v>
          </cell>
          <cell r="I58">
            <v>2270180</v>
          </cell>
          <cell r="J58">
            <v>3227719</v>
          </cell>
        </row>
        <row r="59">
          <cell r="G59">
            <v>140299215</v>
          </cell>
          <cell r="I59">
            <v>443875261</v>
          </cell>
          <cell r="J59">
            <v>223564992</v>
          </cell>
        </row>
        <row r="60">
          <cell r="G60">
            <v>175187</v>
          </cell>
          <cell r="I60">
            <v>0</v>
          </cell>
          <cell r="J60">
            <v>8015</v>
          </cell>
        </row>
        <row r="61">
          <cell r="G61">
            <v>1200000</v>
          </cell>
          <cell r="I61">
            <v>0</v>
          </cell>
          <cell r="J61">
            <v>0</v>
          </cell>
        </row>
        <row r="62">
          <cell r="G62">
            <v>97699184</v>
          </cell>
          <cell r="I62">
            <v>18810883</v>
          </cell>
          <cell r="J62">
            <v>13715943</v>
          </cell>
        </row>
        <row r="63">
          <cell r="G63">
            <v>50000</v>
          </cell>
          <cell r="I63">
            <v>0</v>
          </cell>
          <cell r="J63">
            <v>0</v>
          </cell>
        </row>
        <row r="64">
          <cell r="H64">
            <v>127130348</v>
          </cell>
          <cell r="I64">
            <v>109686866</v>
          </cell>
          <cell r="J64">
            <v>151789751</v>
          </cell>
        </row>
        <row r="65">
          <cell r="H65">
            <v>547091</v>
          </cell>
          <cell r="I65">
            <v>976593</v>
          </cell>
          <cell r="J65">
            <v>739286</v>
          </cell>
        </row>
        <row r="66">
          <cell r="H66">
            <v>3386120</v>
          </cell>
          <cell r="I66">
            <v>4580660</v>
          </cell>
          <cell r="J66">
            <v>2217964</v>
          </cell>
        </row>
        <row r="67">
          <cell r="G67">
            <v>171210165</v>
          </cell>
          <cell r="I67">
            <v>0</v>
          </cell>
          <cell r="J67">
            <v>0</v>
          </cell>
        </row>
        <row r="68">
          <cell r="G68">
            <v>0</v>
          </cell>
          <cell r="I68">
            <v>0</v>
          </cell>
          <cell r="J68">
            <v>0</v>
          </cell>
        </row>
        <row r="69">
          <cell r="G69">
            <v>0</v>
          </cell>
          <cell r="I69">
            <v>0</v>
          </cell>
          <cell r="J69">
            <v>0</v>
          </cell>
        </row>
        <row r="70">
          <cell r="G70">
            <v>1363099556</v>
          </cell>
          <cell r="I70">
            <v>31150761</v>
          </cell>
          <cell r="J70">
            <v>0</v>
          </cell>
        </row>
        <row r="71">
          <cell r="G71">
            <v>3300799395</v>
          </cell>
          <cell r="I71">
            <v>2774199232</v>
          </cell>
          <cell r="J71">
            <v>3320550857</v>
          </cell>
        </row>
        <row r="72">
          <cell r="G72">
            <v>0</v>
          </cell>
          <cell r="I72">
            <v>0</v>
          </cell>
          <cell r="J72">
            <v>0</v>
          </cell>
        </row>
        <row r="73">
          <cell r="G73">
            <v>92049968</v>
          </cell>
          <cell r="I73">
            <v>7113677</v>
          </cell>
          <cell r="J73">
            <v>9308970</v>
          </cell>
        </row>
      </sheetData>
      <sheetData sheetId="1"/>
      <sheetData sheetId="2"/>
      <sheetData sheetId="3">
        <row r="69">
          <cell r="F69">
            <v>2401219893</v>
          </cell>
        </row>
        <row r="70">
          <cell r="F70">
            <v>647622</v>
          </cell>
        </row>
        <row r="71">
          <cell r="F71">
            <v>3534870579</v>
          </cell>
        </row>
      </sheetData>
      <sheetData sheetId="4"/>
      <sheetData sheetId="5"/>
      <sheetData sheetId="6">
        <row r="14">
          <cell r="C14">
            <v>11667636522</v>
          </cell>
        </row>
        <row r="17">
          <cell r="C17">
            <v>50782194</v>
          </cell>
        </row>
        <row r="20">
          <cell r="C20">
            <v>47802537</v>
          </cell>
        </row>
        <row r="23">
          <cell r="C23">
            <v>679510</v>
          </cell>
        </row>
        <row r="26">
          <cell r="C26">
            <v>89763628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1079645707</v>
          </cell>
        </row>
        <row r="44">
          <cell r="C44">
            <v>5337792126</v>
          </cell>
        </row>
        <row r="47">
          <cell r="C47">
            <v>44089218125</v>
          </cell>
        </row>
        <row r="50">
          <cell r="C50">
            <v>4420893928</v>
          </cell>
        </row>
        <row r="53">
          <cell r="C53">
            <v>239423586</v>
          </cell>
        </row>
        <row r="56">
          <cell r="C56">
            <v>-131063559</v>
          </cell>
        </row>
        <row r="59">
          <cell r="C59">
            <v>4835109116</v>
          </cell>
        </row>
        <row r="62">
          <cell r="C62">
            <v>0</v>
          </cell>
        </row>
        <row r="65">
          <cell r="C65">
            <v>92049968</v>
          </cell>
        </row>
      </sheetData>
      <sheetData sheetId="7"/>
      <sheetData sheetId="8"/>
      <sheetData sheetId="9"/>
      <sheetData sheetId="10">
        <row r="4">
          <cell r="A4" t="str">
            <v>DEL 1 DE ENERO AL 31 DE DICIEMBRE DE 2023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A7C3A-BD13-4A6F-9654-48DE2DE47570}">
  <sheetPr>
    <tabColor theme="0" tint="-0.14999847407452621"/>
    <pageSetUpPr fitToPage="1"/>
  </sheetPr>
  <dimension ref="A1:H101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2" customWidth="1"/>
    <col min="2" max="2" width="16.5703125" style="28" bestFit="1" customWidth="1"/>
    <col min="3" max="3" width="19.42578125" style="28" bestFit="1" customWidth="1"/>
    <col min="4" max="4" width="19.28515625" style="28" customWidth="1"/>
    <col min="5" max="5" width="16.5703125" style="28" bestFit="1" customWidth="1"/>
    <col min="6" max="6" width="17.5703125" style="28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31 DE DICIEMBRE DE 2023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71819733388</v>
      </c>
      <c r="C8" s="12">
        <f>SUM(C10+C27)</f>
        <v>4912234224357</v>
      </c>
      <c r="D8" s="12">
        <f>SUM(D10+D27)</f>
        <v>4906667106433</v>
      </c>
      <c r="E8" s="11">
        <f>SUM(E10+E27)</f>
        <v>77386851312</v>
      </c>
      <c r="F8" s="11">
        <f>SUM(E8-B8)</f>
        <v>5567117924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18" customFormat="1" ht="15" customHeight="1" x14ac:dyDescent="0.25">
      <c r="A10" s="15" t="s">
        <v>11</v>
      </c>
      <c r="B10" s="16">
        <f>SUM(B12:B24)</f>
        <v>11856664391</v>
      </c>
      <c r="C10" s="17">
        <f>SUM(C12:C24)</f>
        <v>4893218362962</v>
      </c>
      <c r="D10" s="17">
        <f>SUM(D12:D24)</f>
        <v>4890788592898</v>
      </c>
      <c r="E10" s="16">
        <f>SUM(E12:E24)</f>
        <v>14286434455</v>
      </c>
      <c r="F10" s="16">
        <f>SUM(F12:F24)</f>
        <v>2429770064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2" customFormat="1" ht="12.95" customHeight="1" x14ac:dyDescent="0.25">
      <c r="A12" s="19" t="s">
        <v>12</v>
      </c>
      <c r="B12" s="20">
        <f>SUM('[1]1ESF'!C14)</f>
        <v>11667636522</v>
      </c>
      <c r="C12" s="21">
        <f>SUM('[1]BALANZA AC.'!I15:I21)+'[1]BALANZA AC.'!G15+'[1]BALANZA AC.'!G16+'[1]BALANZA AC.'!G17+'[1]BALANZA AC.'!G18+'[1]BALANZA AC.'!G19+'[1]BALANZA AC.'!G20+'[1]BALANZA AC.'!G21-'[1]1ESF'!C14</f>
        <v>4806078127006</v>
      </c>
      <c r="D12" s="21">
        <f>SUM('[1]BALANZA AC.'!J15:J21)+'[1]AJUSTES DE CONSOLIDACIÓN'!F69</f>
        <v>4803647915161</v>
      </c>
      <c r="E12" s="20">
        <f>SUM(B12+C12-D12)</f>
        <v>14097848367</v>
      </c>
      <c r="F12" s="20">
        <f>SUM(E12-B12)</f>
        <v>2430211845</v>
      </c>
    </row>
    <row r="13" spans="1:6" s="22" customFormat="1" ht="12.95" customHeight="1" x14ac:dyDescent="0.25">
      <c r="A13" s="19"/>
      <c r="B13" s="20"/>
      <c r="C13" s="20"/>
      <c r="D13" s="20"/>
      <c r="E13" s="20"/>
      <c r="F13" s="20"/>
    </row>
    <row r="14" spans="1:6" s="22" customFormat="1" ht="12.95" customHeight="1" x14ac:dyDescent="0.25">
      <c r="A14" s="19" t="s">
        <v>13</v>
      </c>
      <c r="B14" s="20">
        <f>SUM('[1]1ESF'!C17)</f>
        <v>50782194</v>
      </c>
      <c r="C14" s="20">
        <f>SUM('[1]BALANZA AC.'!I22:I28)+'[1]BALANZA AC.'!G22+'[1]BALANZA AC.'!G23+'[1]BALANZA AC.'!G24+'[1]BALANZA AC.'!G25+'[1]BALANZA AC.'!G26+'[1]BALANZA AC.'!G27+'[1]BALANZA AC.'!G28-'[1]1ESF'!C17</f>
        <v>85506985869</v>
      </c>
      <c r="D14" s="20">
        <f>SUM('[1]BALANZA AC.'!J22:J28)+'[1]AJUSTES DE CONSOLIDACIÓN'!F70</f>
        <v>85495765534</v>
      </c>
      <c r="E14" s="20">
        <f>SUM(B14+C14-D14)</f>
        <v>62002529</v>
      </c>
      <c r="F14" s="20">
        <f>SUM(E14-B14)</f>
        <v>11220335</v>
      </c>
    </row>
    <row r="15" spans="1:6" s="22" customFormat="1" ht="12.95" customHeight="1" x14ac:dyDescent="0.25">
      <c r="A15" s="19"/>
      <c r="B15" s="20"/>
      <c r="C15" s="20"/>
      <c r="D15" s="20"/>
      <c r="E15" s="20"/>
      <c r="F15" s="20"/>
    </row>
    <row r="16" spans="1:6" s="22" customFormat="1" ht="12.95" customHeight="1" x14ac:dyDescent="0.25">
      <c r="A16" s="19" t="s">
        <v>14</v>
      </c>
      <c r="B16" s="20">
        <f>SUM('[1]1ESF'!C20)</f>
        <v>47802537</v>
      </c>
      <c r="C16" s="20">
        <f>SUM('[1]BALANZA AC.'!I29:I33)+'[1]BALANZA AC.'!G29+'[1]BALANZA AC.'!G30+'[1]BALANZA AC.'!G31+'[1]BALANZA AC.'!G32+'[1]BALANZA AC.'!G33-'[1]1ESF'!C20</f>
        <v>1546838802</v>
      </c>
      <c r="D16" s="20">
        <f>SUM('[1]BALANZA AC.'!J29:J33)</f>
        <v>1581543472</v>
      </c>
      <c r="E16" s="20">
        <f>SUM(B16+C16-D16)</f>
        <v>13097867</v>
      </c>
      <c r="F16" s="20">
        <f>SUM(E16-B16)</f>
        <v>-34704670</v>
      </c>
    </row>
    <row r="17" spans="1:8" s="22" customFormat="1" ht="12.95" customHeight="1" x14ac:dyDescent="0.25">
      <c r="A17" s="19"/>
      <c r="B17" s="20"/>
      <c r="C17" s="20"/>
      <c r="D17" s="20"/>
      <c r="E17" s="20"/>
      <c r="F17" s="20"/>
    </row>
    <row r="18" spans="1:8" s="22" customFormat="1" ht="12.95" customHeight="1" x14ac:dyDescent="0.25">
      <c r="A18" s="19" t="s">
        <v>15</v>
      </c>
      <c r="B18" s="20">
        <f>SUM('[1]1ESF'!C23)</f>
        <v>679510</v>
      </c>
      <c r="C18" s="20">
        <f>SUM('[1]BALANZA AC.'!I34)+'[1]BALANZA AC.'!G34-'[1]1ESF'!C23</f>
        <v>0</v>
      </c>
      <c r="D18" s="20">
        <f>SUM('[1]BALANZA AC.'!J34)</f>
        <v>0</v>
      </c>
      <c r="E18" s="20">
        <f>SUM(B18+C18-D18)</f>
        <v>679510</v>
      </c>
      <c r="F18" s="20">
        <f>SUM(E18-B18)</f>
        <v>0</v>
      </c>
    </row>
    <row r="19" spans="1:8" s="22" customFormat="1" ht="12.95" customHeight="1" x14ac:dyDescent="0.25">
      <c r="A19" s="19"/>
      <c r="B19" s="20"/>
      <c r="C19" s="20"/>
      <c r="D19" s="20"/>
      <c r="E19" s="20"/>
      <c r="F19" s="20"/>
    </row>
    <row r="20" spans="1:8" s="22" customFormat="1" ht="12.95" customHeight="1" x14ac:dyDescent="0.25">
      <c r="A20" s="19" t="s">
        <v>16</v>
      </c>
      <c r="B20" s="20">
        <f>SUM('[1]1ESF'!C26)</f>
        <v>89763628</v>
      </c>
      <c r="C20" s="20">
        <f>SUM('[1]BALANZA AC.'!I35)+'[1]BALANZA AC.'!G35-'[1]1ESF'!C26</f>
        <v>86411285</v>
      </c>
      <c r="D20" s="20">
        <f>SUM('[1]BALANZA AC.'!J35)</f>
        <v>63368731</v>
      </c>
      <c r="E20" s="20">
        <f>SUM(B20+C20-D20)</f>
        <v>112806182</v>
      </c>
      <c r="F20" s="20">
        <f>SUM(E20-B20)</f>
        <v>23042554</v>
      </c>
    </row>
    <row r="21" spans="1:8" s="22" customFormat="1" ht="12.95" customHeight="1" x14ac:dyDescent="0.25">
      <c r="A21" s="19"/>
      <c r="B21" s="20"/>
      <c r="C21" s="20"/>
      <c r="D21" s="20"/>
      <c r="E21" s="20"/>
      <c r="F21" s="20"/>
    </row>
    <row r="22" spans="1:8" s="22" customFormat="1" ht="12.95" customHeight="1" x14ac:dyDescent="0.25">
      <c r="A22" s="19" t="s">
        <v>17</v>
      </c>
      <c r="B22" s="20">
        <f>SUM('[1]1ESF'!C29)</f>
        <v>0</v>
      </c>
      <c r="C22" s="20">
        <v>0</v>
      </c>
      <c r="D22" s="20">
        <v>0</v>
      </c>
      <c r="E22" s="20">
        <f>SUM(B22+C22-D22)</f>
        <v>0</v>
      </c>
      <c r="F22" s="20">
        <f>SUM(E22-B22)</f>
        <v>0</v>
      </c>
    </row>
    <row r="23" spans="1:8" s="22" customFormat="1" ht="12.95" customHeight="1" x14ac:dyDescent="0.25">
      <c r="A23" s="19"/>
      <c r="B23" s="20"/>
      <c r="C23" s="20"/>
      <c r="D23" s="20"/>
      <c r="E23" s="20"/>
      <c r="F23" s="20"/>
    </row>
    <row r="24" spans="1:8" s="22" customFormat="1" ht="12.95" customHeight="1" x14ac:dyDescent="0.25">
      <c r="A24" s="19" t="s">
        <v>18</v>
      </c>
      <c r="B24" s="20">
        <f>SUM('[1]1ESF'!C32)</f>
        <v>0</v>
      </c>
      <c r="C24" s="20">
        <v>0</v>
      </c>
      <c r="D24" s="20">
        <v>0</v>
      </c>
      <c r="E24" s="20">
        <f>SUM(B24+C24-D24)</f>
        <v>0</v>
      </c>
      <c r="F24" s="20">
        <f>SUM(E24-B24)</f>
        <v>0</v>
      </c>
    </row>
    <row r="25" spans="1:8" s="22" customFormat="1" ht="12.95" customHeight="1" x14ac:dyDescent="0.25">
      <c r="A25" s="19"/>
      <c r="B25" s="20"/>
      <c r="C25" s="20"/>
      <c r="D25" s="20"/>
      <c r="E25" s="20"/>
      <c r="F25" s="20"/>
    </row>
    <row r="26" spans="1:8" s="22" customFormat="1" ht="12.95" customHeight="1" x14ac:dyDescent="0.25">
      <c r="A26" s="19"/>
      <c r="B26" s="9"/>
      <c r="C26" s="9"/>
      <c r="D26" s="9"/>
      <c r="E26" s="9"/>
      <c r="F26" s="9"/>
    </row>
    <row r="27" spans="1:8" s="18" customFormat="1" ht="15" customHeight="1" x14ac:dyDescent="0.25">
      <c r="A27" s="15" t="s">
        <v>19</v>
      </c>
      <c r="B27" s="16">
        <f>SUM(B29:B45)</f>
        <v>59963068997</v>
      </c>
      <c r="C27" s="16">
        <f>SUM(C29:C45)</f>
        <v>19015861395</v>
      </c>
      <c r="D27" s="16">
        <f>SUM(D29:D45)</f>
        <v>15878513535</v>
      </c>
      <c r="E27" s="16">
        <f>SUM(E29:E45)</f>
        <v>63100416857</v>
      </c>
      <c r="F27" s="16">
        <f>SUM(F29:F45)</f>
        <v>3137347860</v>
      </c>
    </row>
    <row r="28" spans="1:8" s="18" customFormat="1" ht="12.95" customHeight="1" x14ac:dyDescent="0.2">
      <c r="A28" s="13"/>
      <c r="B28" s="9"/>
      <c r="C28" s="9"/>
      <c r="D28" s="9"/>
      <c r="E28" s="9"/>
      <c r="F28" s="9"/>
      <c r="G28" s="2"/>
      <c r="H28" s="22"/>
    </row>
    <row r="29" spans="1:8" s="22" customFormat="1" ht="12.95" customHeight="1" x14ac:dyDescent="0.25">
      <c r="A29" s="19" t="s">
        <v>20</v>
      </c>
      <c r="B29" s="20">
        <f>SUM('[1]1ESF'!C41)</f>
        <v>1079645707</v>
      </c>
      <c r="C29" s="20">
        <f>SUM('[1]BALANZA AC.'!I36:I39)+'[1]BALANZA AC.'!G36+'[1]BALANZA AC.'!G37+'[1]BALANZA AC.'!G38+'[1]BALANZA AC.'!G39-'[1]1ESF'!C41</f>
        <v>5368326098</v>
      </c>
      <c r="D29" s="20">
        <f>SUM('[1]BALANZA AC.'!J36:J39)</f>
        <v>5404851821</v>
      </c>
      <c r="E29" s="20">
        <f>SUM(B29+C29-D29)</f>
        <v>1043119984</v>
      </c>
      <c r="F29" s="20">
        <f>SUM(E29-B29)</f>
        <v>-36525723</v>
      </c>
    </row>
    <row r="30" spans="1:8" s="22" customFormat="1" ht="12.95" customHeight="1" x14ac:dyDescent="0.25">
      <c r="A30" s="19"/>
      <c r="B30" s="20"/>
      <c r="C30" s="20"/>
      <c r="D30" s="20"/>
      <c r="E30" s="20"/>
      <c r="F30" s="20"/>
    </row>
    <row r="31" spans="1:8" s="22" customFormat="1" ht="12.95" customHeight="1" x14ac:dyDescent="0.25">
      <c r="A31" s="19" t="s">
        <v>21</v>
      </c>
      <c r="B31" s="20">
        <f>SUM('[1]1ESF'!C44)</f>
        <v>5337792126</v>
      </c>
      <c r="C31" s="20">
        <f>SUM('[1]BALANZA AC.'!I40:I44)+'[1]BALANZA AC.'!G40+'[1]BALANZA AC.'!G41+'[1]BALANZA AC.'!G42+'[1]BALANZA AC.'!G43+'[1]BALANZA AC.'!G44-'[1]1ESF'!C44</f>
        <v>3861035258</v>
      </c>
      <c r="D31" s="20">
        <f>SUM('[1]BALANZA AC.'!J40:J44)+'[1]AJUSTES DE CONSOLIDACIÓN'!F71</f>
        <v>4902390074</v>
      </c>
      <c r="E31" s="20">
        <f>SUM(B31+C31-D31)</f>
        <v>4296437310</v>
      </c>
      <c r="F31" s="20">
        <f>SUM(E31-B31)</f>
        <v>-1041354816</v>
      </c>
    </row>
    <row r="32" spans="1:8" s="22" customFormat="1" ht="12.95" customHeight="1" x14ac:dyDescent="0.25">
      <c r="A32" s="19"/>
      <c r="B32" s="20"/>
      <c r="C32" s="20"/>
      <c r="D32" s="20"/>
      <c r="E32" s="20"/>
      <c r="F32" s="20"/>
    </row>
    <row r="33" spans="1:6" s="22" customFormat="1" ht="12.95" customHeight="1" x14ac:dyDescent="0.25">
      <c r="A33" s="19" t="s">
        <v>22</v>
      </c>
      <c r="B33" s="20">
        <f>SUM('[1]1ESF'!C47)</f>
        <v>44089218125</v>
      </c>
      <c r="C33" s="20">
        <f>SUM('[1]BALANZA AC.'!I45:I50)+'[1]BALANZA AC.'!G45+'[1]BALANZA AC.'!G46+'[1]BALANZA AC.'!G47+'[1]BALANZA AC.'!G48+'[1]BALANZA AC.'!G49+'[1]BALANZA AC.'!G50-'[1]1ESF'!C47</f>
        <v>5451305385</v>
      </c>
      <c r="D33" s="20">
        <f>SUM('[1]BALANZA AC.'!J45:J50)</f>
        <v>1302851744</v>
      </c>
      <c r="E33" s="20">
        <f>SUM(B33+C33-D33)</f>
        <v>48237671766</v>
      </c>
      <c r="F33" s="20">
        <f>SUM(E33-B33)</f>
        <v>4148453641</v>
      </c>
    </row>
    <row r="34" spans="1:6" s="22" customFormat="1" ht="12.95" customHeight="1" x14ac:dyDescent="0.25">
      <c r="A34" s="19"/>
      <c r="B34" s="20"/>
      <c r="C34" s="20"/>
      <c r="D34" s="20"/>
      <c r="E34" s="20"/>
      <c r="F34" s="20"/>
    </row>
    <row r="35" spans="1:6" s="22" customFormat="1" ht="12.95" customHeight="1" x14ac:dyDescent="0.25">
      <c r="A35" s="19" t="s">
        <v>23</v>
      </c>
      <c r="B35" s="20">
        <f>SUM('[1]1ESF'!C50)</f>
        <v>4420893928</v>
      </c>
      <c r="C35" s="20">
        <f>SUM('[1]BALANZA AC.'!I51:I58)+'[1]BALANZA AC.'!G51+'[1]BALANZA AC.'!G52+'[1]BALANZA AC.'!G53+'[1]BALANZA AC.'!G54+'[1]BALANZA AC.'!G55+'[1]BALANZA AC.'!G56+'[1]BALANZA AC.'!G57+'[1]BALANZA AC.'!G58-'[1]1ESF'!C50</f>
        <v>944800721</v>
      </c>
      <c r="D35" s="20">
        <f>SUM('[1]BALANZA AC.'!J51:J58)</f>
        <v>546524118</v>
      </c>
      <c r="E35" s="20">
        <f>SUM(B35+C35-D35)</f>
        <v>4819170531</v>
      </c>
      <c r="F35" s="20">
        <f>SUM(E35-B35)</f>
        <v>398276603</v>
      </c>
    </row>
    <row r="36" spans="1:6" s="22" customFormat="1" ht="12.95" customHeight="1" x14ac:dyDescent="0.25">
      <c r="A36" s="19"/>
      <c r="B36" s="20"/>
      <c r="C36" s="20"/>
      <c r="D36" s="20"/>
      <c r="E36" s="20"/>
      <c r="F36" s="20"/>
    </row>
    <row r="37" spans="1:6" s="22" customFormat="1" ht="12.95" customHeight="1" x14ac:dyDescent="0.25">
      <c r="A37" s="19" t="s">
        <v>24</v>
      </c>
      <c r="B37" s="20">
        <f>SUM('[1]1ESF'!C53)</f>
        <v>239423586</v>
      </c>
      <c r="C37" s="20">
        <f>SUM('[1]BALANZA AC.'!I59:I63)+'[1]BALANZA AC.'!G59+'[1]BALANZA AC.'!G60+'[1]BALANZA AC.'!G61+'[1]BALANZA AC.'!G62+'[1]BALANZA AC.'!G63-'[1]1ESF'!C53</f>
        <v>462686144</v>
      </c>
      <c r="D37" s="20">
        <f>SUM('[1]BALANZA AC.'!J59:J63)</f>
        <v>237288950</v>
      </c>
      <c r="E37" s="20">
        <f>SUM(B37+C37-D37)</f>
        <v>464820780</v>
      </c>
      <c r="F37" s="20">
        <f>SUM(E37-B37)</f>
        <v>225397194</v>
      </c>
    </row>
    <row r="38" spans="1:6" s="22" customFormat="1" ht="12.95" customHeight="1" x14ac:dyDescent="0.25">
      <c r="A38" s="19"/>
      <c r="B38" s="20"/>
      <c r="C38" s="20"/>
      <c r="D38" s="20"/>
      <c r="E38" s="20"/>
      <c r="F38" s="20"/>
    </row>
    <row r="39" spans="1:6" s="22" customFormat="1" ht="12.95" customHeight="1" x14ac:dyDescent="0.25">
      <c r="A39" s="19" t="s">
        <v>25</v>
      </c>
      <c r="B39" s="20">
        <f>SUM('[1]1ESF'!C56)</f>
        <v>-131063559</v>
      </c>
      <c r="C39" s="20">
        <f>SUM('[1]BALANZA AC.'!I64:I66)</f>
        <v>115244119</v>
      </c>
      <c r="D39" s="20">
        <f>SUM('[1]BALANZA AC.'!J64:J66)+'[1]BALANZA AC.'!H64+'[1]BALANZA AC.'!H65+'[1]BALANZA AC.'!H66+'[1]1ESF'!C56</f>
        <v>154747001</v>
      </c>
      <c r="E39" s="20">
        <f>SUM(B39+C39-D39)</f>
        <v>-170566441</v>
      </c>
      <c r="F39" s="20">
        <f>SUM(E39-B39)</f>
        <v>-39502882</v>
      </c>
    </row>
    <row r="40" spans="1:6" s="22" customFormat="1" ht="12.95" customHeight="1" x14ac:dyDescent="0.25">
      <c r="A40" s="19"/>
      <c r="B40" s="20"/>
      <c r="C40" s="20"/>
      <c r="D40" s="20"/>
      <c r="E40" s="20"/>
      <c r="F40" s="20"/>
    </row>
    <row r="41" spans="1:6" s="22" customFormat="1" ht="12.95" customHeight="1" x14ac:dyDescent="0.25">
      <c r="A41" s="19" t="s">
        <v>26</v>
      </c>
      <c r="B41" s="20">
        <f>SUM('[1]1ESF'!C59)</f>
        <v>4835109116</v>
      </c>
      <c r="C41" s="20">
        <f>SUM('[1]BALANZA AC.'!I67:I71)+'[1]BALANZA AC.'!G67+'[1]BALANZA AC.'!G68+'[1]BALANZA AC.'!G69+'[1]BALANZA AC.'!G70+'[1]BALANZA AC.'!G71-'[1]1ESF'!C59</f>
        <v>2805349993</v>
      </c>
      <c r="D41" s="20">
        <f>SUM('[1]BALANZA AC.'!J67:J71)</f>
        <v>3320550857</v>
      </c>
      <c r="E41" s="20">
        <f>SUM(B41+C41-D41)</f>
        <v>4319908252</v>
      </c>
      <c r="F41" s="20">
        <f>SUM(E41-B41)</f>
        <v>-515200864</v>
      </c>
    </row>
    <row r="42" spans="1:6" s="22" customFormat="1" ht="12.95" customHeight="1" x14ac:dyDescent="0.25">
      <c r="A42" s="19"/>
      <c r="B42" s="20"/>
      <c r="C42" s="20"/>
      <c r="D42" s="20"/>
      <c r="E42" s="20"/>
      <c r="F42" s="20"/>
    </row>
    <row r="43" spans="1:6" s="22" customFormat="1" ht="12.95" customHeight="1" x14ac:dyDescent="0.25">
      <c r="A43" s="19" t="s">
        <v>27</v>
      </c>
      <c r="B43" s="20">
        <f>SUM('[1]1ESF'!C62)</f>
        <v>0</v>
      </c>
      <c r="C43" s="20">
        <v>0</v>
      </c>
      <c r="D43" s="20">
        <v>0</v>
      </c>
      <c r="E43" s="20">
        <f>SUM(B43+C43-D43)</f>
        <v>0</v>
      </c>
      <c r="F43" s="20">
        <f>SUM(E43-B43)</f>
        <v>0</v>
      </c>
    </row>
    <row r="44" spans="1:6" s="22" customFormat="1" ht="12.95" customHeight="1" x14ac:dyDescent="0.25">
      <c r="A44" s="19"/>
      <c r="B44" s="20"/>
      <c r="C44" s="20"/>
      <c r="D44" s="20"/>
      <c r="E44" s="20"/>
      <c r="F44" s="20"/>
    </row>
    <row r="45" spans="1:6" s="22" customFormat="1" ht="12.95" customHeight="1" x14ac:dyDescent="0.25">
      <c r="A45" s="19" t="s">
        <v>28</v>
      </c>
      <c r="B45" s="20">
        <f>SUM('[1]1ESF'!C65)</f>
        <v>92049968</v>
      </c>
      <c r="C45" s="20">
        <f>SUM('[1]BALANZA AC.'!I72:I73)+'[1]BALANZA AC.'!G72+'[1]BALANZA AC.'!G73-'[1]1ESF'!C65</f>
        <v>7113677</v>
      </c>
      <c r="D45" s="20">
        <f>SUM('[1]BALANZA AC.'!J72:J73)</f>
        <v>9308970</v>
      </c>
      <c r="E45" s="20">
        <f>SUM(B45+C45-D45)</f>
        <v>89854675</v>
      </c>
      <c r="F45" s="20">
        <f>SUM(E45-B45)</f>
        <v>-2195293</v>
      </c>
    </row>
    <row r="46" spans="1:6" s="22" customFormat="1" ht="5.25" customHeight="1" x14ac:dyDescent="0.25">
      <c r="A46" s="23"/>
      <c r="B46" s="24"/>
      <c r="C46" s="24"/>
      <c r="D46" s="24"/>
      <c r="E46" s="25"/>
      <c r="F46" s="24"/>
    </row>
    <row r="47" spans="1:6" s="2" customFormat="1" ht="13.5" customHeight="1" x14ac:dyDescent="0.2">
      <c r="A47" s="26" t="s">
        <v>29</v>
      </c>
      <c r="B47" s="27"/>
      <c r="C47" s="27"/>
      <c r="D47" s="28"/>
      <c r="E47" s="28"/>
      <c r="F47" s="28"/>
    </row>
    <row r="48" spans="1:6" x14ac:dyDescent="0.25">
      <c r="A48" s="29"/>
      <c r="B48" s="27"/>
      <c r="C48" s="27"/>
    </row>
    <row r="49" spans="1:3" x14ac:dyDescent="0.25">
      <c r="A49" s="29"/>
      <c r="B49" s="27"/>
      <c r="C49" s="27"/>
    </row>
    <row r="50" spans="1:3" x14ac:dyDescent="0.25">
      <c r="A50" s="29"/>
      <c r="B50" s="27"/>
      <c r="C50" s="27"/>
    </row>
    <row r="51" spans="1:3" x14ac:dyDescent="0.25">
      <c r="A51" s="29"/>
      <c r="B51" s="27"/>
      <c r="C51" s="27"/>
    </row>
    <row r="52" spans="1:3" x14ac:dyDescent="0.25">
      <c r="A52" s="29"/>
      <c r="B52" s="27"/>
      <c r="C52" s="27"/>
    </row>
    <row r="53" spans="1:3" x14ac:dyDescent="0.25">
      <c r="A53" s="29"/>
      <c r="B53" s="27"/>
      <c r="C53" s="27"/>
    </row>
    <row r="54" spans="1:3" x14ac:dyDescent="0.25">
      <c r="A54" s="29"/>
      <c r="B54" s="27"/>
      <c r="C54" s="27"/>
    </row>
    <row r="55" spans="1:3" x14ac:dyDescent="0.25">
      <c r="A55" s="29"/>
      <c r="B55" s="27"/>
      <c r="C55" s="27"/>
    </row>
    <row r="56" spans="1:3" x14ac:dyDescent="0.25">
      <c r="A56" s="29"/>
      <c r="B56" s="27"/>
      <c r="C56" s="27"/>
    </row>
    <row r="57" spans="1:3" x14ac:dyDescent="0.25">
      <c r="A57" s="29"/>
      <c r="B57" s="27"/>
      <c r="C57" s="27"/>
    </row>
    <row r="58" spans="1:3" x14ac:dyDescent="0.25">
      <c r="A58" s="29"/>
      <c r="B58" s="27"/>
      <c r="C58" s="27"/>
    </row>
    <row r="59" spans="1:3" x14ac:dyDescent="0.25">
      <c r="A59" s="29"/>
      <c r="B59" s="27"/>
      <c r="C59" s="27"/>
    </row>
    <row r="60" spans="1:3" x14ac:dyDescent="0.25">
      <c r="A60" s="29"/>
      <c r="B60" s="27"/>
      <c r="C60" s="27"/>
    </row>
    <row r="61" spans="1:3" x14ac:dyDescent="0.25">
      <c r="A61" s="29"/>
      <c r="B61" s="27"/>
      <c r="C61" s="27"/>
    </row>
    <row r="62" spans="1:3" x14ac:dyDescent="0.25">
      <c r="A62" s="29"/>
      <c r="B62" s="27"/>
      <c r="C62" s="27"/>
    </row>
    <row r="63" spans="1:3" x14ac:dyDescent="0.25">
      <c r="A63" s="29"/>
      <c r="B63" s="27"/>
      <c r="C63" s="27"/>
    </row>
    <row r="64" spans="1:3" x14ac:dyDescent="0.25">
      <c r="A64" s="29"/>
      <c r="B64" s="27"/>
      <c r="C64" s="27"/>
    </row>
    <row r="65" spans="1:3" x14ac:dyDescent="0.25">
      <c r="A65" s="29"/>
      <c r="B65" s="27"/>
      <c r="C65" s="27"/>
    </row>
    <row r="66" spans="1:3" x14ac:dyDescent="0.25">
      <c r="A66" s="29"/>
      <c r="B66" s="27"/>
      <c r="C66" s="27"/>
    </row>
    <row r="67" spans="1:3" x14ac:dyDescent="0.25">
      <c r="A67" s="29"/>
      <c r="B67" s="27"/>
      <c r="C67" s="27"/>
    </row>
    <row r="68" spans="1:3" x14ac:dyDescent="0.25">
      <c r="A68" s="29"/>
      <c r="B68" s="27"/>
      <c r="C68" s="27"/>
    </row>
    <row r="69" spans="1:3" x14ac:dyDescent="0.25">
      <c r="A69" s="29"/>
      <c r="B69" s="27"/>
      <c r="C69" s="27"/>
    </row>
    <row r="70" spans="1:3" x14ac:dyDescent="0.25">
      <c r="A70" s="29"/>
      <c r="B70" s="27"/>
      <c r="C70" s="27"/>
    </row>
    <row r="71" spans="1:3" x14ac:dyDescent="0.25">
      <c r="A71" s="29"/>
      <c r="B71" s="27"/>
      <c r="C71" s="27"/>
    </row>
    <row r="72" spans="1:3" x14ac:dyDescent="0.25">
      <c r="A72" s="29"/>
      <c r="B72" s="27"/>
      <c r="C72" s="27"/>
    </row>
    <row r="73" spans="1:3" x14ac:dyDescent="0.25">
      <c r="A73" s="29"/>
      <c r="B73" s="27"/>
      <c r="C73" s="27"/>
    </row>
    <row r="74" spans="1:3" x14ac:dyDescent="0.25">
      <c r="A74" s="29"/>
      <c r="B74" s="27"/>
      <c r="C74" s="27"/>
    </row>
    <row r="75" spans="1:3" x14ac:dyDescent="0.25">
      <c r="A75" s="29"/>
      <c r="B75" s="27"/>
      <c r="C75" s="27"/>
    </row>
    <row r="76" spans="1:3" x14ac:dyDescent="0.25">
      <c r="A76" s="29"/>
      <c r="B76" s="27"/>
      <c r="C76" s="27"/>
    </row>
    <row r="77" spans="1:3" x14ac:dyDescent="0.25">
      <c r="A77" s="29"/>
      <c r="B77" s="27"/>
      <c r="C77" s="27"/>
    </row>
    <row r="78" spans="1:3" x14ac:dyDescent="0.25">
      <c r="A78" s="29"/>
      <c r="B78" s="27"/>
      <c r="C78" s="27"/>
    </row>
    <row r="79" spans="1:3" x14ac:dyDescent="0.25">
      <c r="A79" s="29"/>
      <c r="B79" s="27"/>
      <c r="C79" s="27"/>
    </row>
    <row r="80" spans="1:3" x14ac:dyDescent="0.25">
      <c r="A80" s="29"/>
      <c r="B80" s="27"/>
      <c r="C80" s="27"/>
    </row>
    <row r="81" spans="1:3" x14ac:dyDescent="0.25">
      <c r="A81" s="29"/>
      <c r="B81" s="27"/>
      <c r="C81" s="27"/>
    </row>
    <row r="82" spans="1:3" x14ac:dyDescent="0.25">
      <c r="A82" s="29"/>
      <c r="B82" s="27"/>
      <c r="C82" s="27"/>
    </row>
    <row r="83" spans="1:3" x14ac:dyDescent="0.25">
      <c r="A83" s="29"/>
      <c r="B83" s="27"/>
      <c r="C83" s="27"/>
    </row>
    <row r="84" spans="1:3" x14ac:dyDescent="0.25">
      <c r="A84" s="29"/>
      <c r="B84" s="27"/>
      <c r="C84" s="27"/>
    </row>
    <row r="85" spans="1:3" x14ac:dyDescent="0.25">
      <c r="A85" s="29"/>
      <c r="B85" s="27"/>
      <c r="C85" s="27"/>
    </row>
    <row r="86" spans="1:3" x14ac:dyDescent="0.25">
      <c r="A86" s="29"/>
      <c r="B86" s="27"/>
      <c r="C86" s="27"/>
    </row>
    <row r="87" spans="1:3" x14ac:dyDescent="0.25">
      <c r="A87" s="29"/>
      <c r="B87" s="27"/>
      <c r="C87" s="27"/>
    </row>
    <row r="88" spans="1:3" x14ac:dyDescent="0.25">
      <c r="A88" s="29"/>
      <c r="B88" s="27"/>
      <c r="C88" s="27"/>
    </row>
    <row r="89" spans="1:3" x14ac:dyDescent="0.25">
      <c r="A89" s="29"/>
      <c r="B89" s="27"/>
      <c r="C89" s="27"/>
    </row>
    <row r="90" spans="1:3" x14ac:dyDescent="0.25">
      <c r="A90" s="29"/>
      <c r="B90" s="27"/>
      <c r="C90" s="27"/>
    </row>
    <row r="91" spans="1:3" x14ac:dyDescent="0.25">
      <c r="A91" s="29"/>
      <c r="B91" s="27"/>
      <c r="C91" s="27"/>
    </row>
    <row r="92" spans="1:3" x14ac:dyDescent="0.25">
      <c r="A92" s="29"/>
      <c r="B92" s="27"/>
      <c r="C92" s="27"/>
    </row>
    <row r="93" spans="1:3" x14ac:dyDescent="0.25">
      <c r="A93" s="29"/>
      <c r="B93" s="27"/>
      <c r="C93" s="27"/>
    </row>
    <row r="94" spans="1:3" x14ac:dyDescent="0.25">
      <c r="A94" s="29"/>
      <c r="B94" s="27"/>
      <c r="C94" s="27"/>
    </row>
    <row r="95" spans="1:3" x14ac:dyDescent="0.25">
      <c r="A95" s="29"/>
      <c r="B95" s="27"/>
      <c r="C95" s="27"/>
    </row>
    <row r="96" spans="1:3" x14ac:dyDescent="0.25">
      <c r="A96" s="29"/>
      <c r="B96" s="27"/>
      <c r="C96" s="27"/>
    </row>
    <row r="97" spans="1:3" x14ac:dyDescent="0.25">
      <c r="A97" s="29"/>
      <c r="B97" s="27"/>
      <c r="C97" s="27"/>
    </row>
    <row r="98" spans="1:3" x14ac:dyDescent="0.25">
      <c r="A98" s="29"/>
      <c r="B98" s="27"/>
      <c r="C98" s="27"/>
    </row>
    <row r="99" spans="1:3" x14ac:dyDescent="0.25">
      <c r="A99" s="29"/>
      <c r="B99" s="27"/>
      <c r="C99" s="27"/>
    </row>
    <row r="100" spans="1:3" x14ac:dyDescent="0.25">
      <c r="A100" s="29"/>
      <c r="B100" s="27"/>
      <c r="C100" s="27"/>
    </row>
    <row r="101" spans="1:3" x14ac:dyDescent="0.25">
      <c r="A101" s="29"/>
      <c r="B101" s="27"/>
      <c r="C101" s="27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2024-04-03T21:05:21Z</dcterms:created>
  <dcterms:modified xsi:type="dcterms:W3CDTF">2024-04-03T21:05:22Z</dcterms:modified>
</cp:coreProperties>
</file>