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AFB64FB4-794C-4B8F-B434-596B77D00E96}" xr6:coauthVersionLast="40" xr6:coauthVersionMax="40" xr10:uidLastSave="{00000000-0000-0000-0000-000000000000}"/>
  <bookViews>
    <workbookView xWindow="0" yWindow="0" windowWidth="25200" windowHeight="11775" xr2:uid="{E7EB12B4-404B-46AA-A13E-DAB32ADFF6B0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C104" i="1" s="1"/>
  <c r="B69" i="1"/>
  <c r="B71" i="1" s="1"/>
  <c r="B104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G45" i="1"/>
  <c r="F45" i="1"/>
  <c r="G44" i="1"/>
  <c r="F44" i="1"/>
  <c r="C43" i="1"/>
  <c r="B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G34" i="1"/>
  <c r="F34" i="1"/>
  <c r="G33" i="1"/>
  <c r="F33" i="1"/>
  <c r="C33" i="1"/>
  <c r="B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C11" i="1"/>
  <c r="C49" i="1" s="1"/>
  <c r="B11" i="1"/>
  <c r="B49" i="1" s="1"/>
  <c r="F49" i="1" l="1"/>
  <c r="G49" i="1"/>
  <c r="G71" i="1" s="1"/>
  <c r="G104" i="1" s="1"/>
  <c r="F71" i="1"/>
  <c r="F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<sst xmlns="http://schemas.openxmlformats.org/spreadsheetml/2006/main" count="129" uniqueCount="126">
  <si>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</si>
  <si>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</si>
  <si>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</si>
  <si>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2022 Y AL 31 DE DICIEMBRE DE 2023</t>
  </si>
  <si>
    <t>( Cifras en Pesos )</t>
  </si>
  <si>
    <t>CONCEPTO</t>
  </si>
  <si>
    <t>31 DE DICIEMBRE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</si>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</sst>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7324D9B0-C209-4356-A8DD-1172CD2F95CC}"/>
    <cellStyle name="Normal 17" xfId="3" xr:uid="{316C2E5E-72CB-4771-B8DD-65C25864B3B9}"/>
    <cellStyle name="Normal 2 2" xfId="2" xr:uid="{CF8392F5-C324-42C3-B48F-51DF47E93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B0EC1F-FC26-4467-94A4-4AE858FC847C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94747792-47E1-4A45-BED5-6D48CB4CF1C1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  <row r="12">
          <cell r="B12">
            <v>0</v>
          </cell>
          <cell r="C12">
            <v>0</v>
          </cell>
          <cell r="F12">
            <v>3748745</v>
          </cell>
          <cell r="G12">
            <v>3559195</v>
          </cell>
        </row>
        <row r="13">
          <cell r="B13">
            <v>0</v>
          </cell>
          <cell r="C13">
            <v>0</v>
          </cell>
          <cell r="F13">
            <v>2373445</v>
          </cell>
          <cell r="G13">
            <v>1438139</v>
          </cell>
        </row>
        <row r="14">
          <cell r="B14">
            <v>8129377</v>
          </cell>
          <cell r="C14">
            <v>6904945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14317181</v>
          </cell>
          <cell r="C16">
            <v>25074856</v>
          </cell>
          <cell r="F16">
            <v>3293</v>
          </cell>
          <cell r="G16">
            <v>0</v>
          </cell>
        </row>
        <row r="17">
          <cell r="B17">
            <v>711416</v>
          </cell>
          <cell r="C17">
            <v>735545</v>
          </cell>
          <cell r="F17">
            <v>10300778</v>
          </cell>
          <cell r="G17">
            <v>10341208</v>
          </cell>
        </row>
        <row r="18">
          <cell r="B18">
            <v>0</v>
          </cell>
          <cell r="C18">
            <v>0</v>
          </cell>
          <cell r="F18">
            <v>1384</v>
          </cell>
          <cell r="G18">
            <v>3593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0</v>
          </cell>
          <cell r="C21">
            <v>107</v>
          </cell>
        </row>
        <row r="22">
          <cell r="B22">
            <v>0</v>
          </cell>
          <cell r="C22">
            <v>0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G33">
            <v>0</v>
          </cell>
        </row>
        <row r="34">
          <cell r="B34">
            <v>3789765</v>
          </cell>
          <cell r="C34">
            <v>6295729</v>
          </cell>
          <cell r="F34">
            <v>0</v>
          </cell>
          <cell r="G34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77395</v>
          </cell>
          <cell r="G39">
            <v>853874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6">
          <cell r="B46">
            <v>0</v>
          </cell>
          <cell r="C46">
            <v>0</v>
          </cell>
        </row>
        <row r="47">
          <cell r="F47">
            <v>35</v>
          </cell>
          <cell r="G47">
            <v>35</v>
          </cell>
        </row>
        <row r="50">
          <cell r="F50">
            <v>0</v>
          </cell>
          <cell r="G50">
            <v>0</v>
          </cell>
        </row>
        <row r="51">
          <cell r="B51">
            <v>5416000</v>
          </cell>
          <cell r="C51">
            <v>5417097</v>
          </cell>
        </row>
        <row r="52">
          <cell r="F52">
            <v>0</v>
          </cell>
          <cell r="G52">
            <v>0</v>
          </cell>
        </row>
        <row r="55">
          <cell r="F55">
            <v>48921586</v>
          </cell>
          <cell r="G55">
            <v>90628886</v>
          </cell>
        </row>
        <row r="57">
          <cell r="B57">
            <v>0</v>
          </cell>
          <cell r="C57">
            <v>0</v>
          </cell>
          <cell r="F57">
            <v>0</v>
          </cell>
          <cell r="G57">
            <v>0</v>
          </cell>
        </row>
        <row r="64">
          <cell r="B64">
            <v>39734148</v>
          </cell>
          <cell r="C64">
            <v>46138824</v>
          </cell>
          <cell r="F64">
            <v>300000</v>
          </cell>
          <cell r="G64">
            <v>0</v>
          </cell>
        </row>
        <row r="73">
          <cell r="B73">
            <v>2051229</v>
          </cell>
          <cell r="C73">
            <v>5331465</v>
          </cell>
        </row>
        <row r="75">
          <cell r="F75">
            <v>0</v>
          </cell>
          <cell r="G75">
            <v>0</v>
          </cell>
        </row>
        <row r="77">
          <cell r="F77">
            <v>0</v>
          </cell>
          <cell r="G77">
            <v>0</v>
          </cell>
        </row>
        <row r="79">
          <cell r="B79">
            <v>-9786109</v>
          </cell>
          <cell r="C79">
            <v>-17324852</v>
          </cell>
          <cell r="F79">
            <v>0</v>
          </cell>
          <cell r="G79">
            <v>0</v>
          </cell>
        </row>
        <row r="82">
          <cell r="B82">
            <v>37529544</v>
          </cell>
          <cell r="C82">
            <v>80367188</v>
          </cell>
        </row>
        <row r="83">
          <cell r="F83">
            <v>3766653</v>
          </cell>
          <cell r="G83">
            <v>4560599</v>
          </cell>
        </row>
        <row r="85">
          <cell r="F85">
            <v>32809206</v>
          </cell>
          <cell r="G85">
            <v>47965344</v>
          </cell>
        </row>
        <row r="87">
          <cell r="F87">
            <v>0</v>
          </cell>
          <cell r="G87">
            <v>0</v>
          </cell>
        </row>
        <row r="88">
          <cell r="B88">
            <v>0</v>
          </cell>
          <cell r="C88">
            <v>0</v>
          </cell>
        </row>
        <row r="90">
          <cell r="B90">
            <v>409969</v>
          </cell>
          <cell r="C90">
            <v>409969</v>
          </cell>
        </row>
        <row r="91">
          <cell r="F91">
            <v>0</v>
          </cell>
          <cell r="G91">
            <v>0</v>
          </cell>
        </row>
        <row r="94">
          <cell r="F94">
            <v>0</v>
          </cell>
          <cell r="G94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8783-81A8-4775-8B92-5FC9B81B3EDA}">
  <sheetPr>
    <tabColor theme="0" tint="-4.9989318521683403E-2"/>
    <pageSetUpPr fitToPage="1"/>
  </sheetPr>
  <dimension ref="A1:I123"/>
  <sheetViews>
    <sheetView showGridLines="0" tabSelected="1" topLeftCell="A52" zoomScale="93" zoomScaleNormal="93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23157974</v>
      </c>
      <c r="C11" s="21">
        <f>SUM(C12:C18)</f>
        <v>32715346</v>
      </c>
      <c r="D11" s="22"/>
      <c r="E11" s="20" t="s">
        <v>13</v>
      </c>
      <c r="F11" s="21">
        <f>SUM(F12:F20)</f>
        <v>16427645</v>
      </c>
      <c r="G11" s="21">
        <f>SUM(G12:G20)</f>
        <v>15342135</v>
      </c>
    </row>
    <row r="12" spans="1:9" s="17" customFormat="1" ht="12.75" x14ac:dyDescent="0.25">
      <c r="A12" s="17" t="s">
        <v>14</v>
      </c>
      <c r="B12" s="23">
        <f>SUM('[1]ESF (cuentas)'!B12)</f>
        <v>0</v>
      </c>
      <c r="C12" s="23">
        <f>SUM('[1]ESF (cuentas)'!C12)</f>
        <v>0</v>
      </c>
      <c r="D12" s="24"/>
      <c r="E12" s="17" t="s">
        <v>15</v>
      </c>
      <c r="F12" s="23">
        <f>SUM('[1]ESF (cuentas)'!F12)</f>
        <v>3748745</v>
      </c>
      <c r="G12" s="23">
        <f>SUM('[1]ESF (cuentas)'!G12)</f>
        <v>3559195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2373445</v>
      </c>
      <c r="G13" s="23">
        <f>SUM('[1]ESF (cuentas)'!G13)</f>
        <v>1438139</v>
      </c>
    </row>
    <row r="14" spans="1:9" s="17" customFormat="1" ht="12.75" x14ac:dyDescent="0.25">
      <c r="A14" s="17" t="s">
        <v>18</v>
      </c>
      <c r="B14" s="23">
        <f>SUM('[1]ESF (cuentas)'!B14)</f>
        <v>8129377</v>
      </c>
      <c r="C14" s="23">
        <f>SUM('[1]ESF (cuentas)'!C14)</f>
        <v>6904945</v>
      </c>
      <c r="D14" s="24"/>
      <c r="E14" s="17" t="s">
        <v>19</v>
      </c>
      <c r="F14" s="23">
        <f>SUM('[1]ESF (cuentas)'!F14)</f>
        <v>0</v>
      </c>
      <c r="G14" s="23">
        <f>SUM('[1]ESF (cuentas)'!G14)</f>
        <v>0</v>
      </c>
    </row>
    <row r="15" spans="1:9" s="17" customFormat="1" ht="12.75" x14ac:dyDescent="0.25">
      <c r="A15" s="17" t="s">
        <v>20</v>
      </c>
      <c r="B15" s="23">
        <f>SUM('[1]ESF (cuentas)'!B15)</f>
        <v>0</v>
      </c>
      <c r="C15" s="23">
        <f>SUM('[1]ESF (cuentas)'!C15)</f>
        <v>0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14317181</v>
      </c>
      <c r="C16" s="23">
        <f>SUM('[1]ESF (cuentas)'!C16)</f>
        <v>25074856</v>
      </c>
      <c r="D16" s="24"/>
      <c r="E16" s="17" t="s">
        <v>23</v>
      </c>
      <c r="F16" s="23">
        <f>SUM('[1]ESF (cuentas)'!F16)</f>
        <v>3293</v>
      </c>
      <c r="G16" s="23">
        <f>SUM('[1]ESF (cuentas)'!G16)</f>
        <v>0</v>
      </c>
    </row>
    <row r="17" spans="1:7" s="17" customFormat="1" ht="25.5" x14ac:dyDescent="0.25">
      <c r="A17" s="17" t="s">
        <v>24</v>
      </c>
      <c r="B17" s="23">
        <f>SUM('[1]ESF (cuentas)'!B17)</f>
        <v>711416</v>
      </c>
      <c r="C17" s="23">
        <f>SUM('[1]ESF (cuentas)'!C17)</f>
        <v>735545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10300778</v>
      </c>
      <c r="G18" s="23">
        <f>SUM('[1]ESF (cuentas)'!G17)</f>
        <v>10341208</v>
      </c>
    </row>
    <row r="19" spans="1:7" s="17" customFormat="1" ht="12.75" x14ac:dyDescent="0.25">
      <c r="A19" s="20" t="s">
        <v>28</v>
      </c>
      <c r="B19" s="21">
        <f>SUM(B20:B26)</f>
        <v>0</v>
      </c>
      <c r="C19" s="21">
        <f>SUM(C20:C26)</f>
        <v>107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1384</v>
      </c>
      <c r="G20" s="23">
        <f>SUM('[1]ESF (cuentas)'!G18)</f>
        <v>3593</v>
      </c>
    </row>
    <row r="21" spans="1:7" s="17" customFormat="1" ht="12.75" x14ac:dyDescent="0.25">
      <c r="A21" s="17" t="s">
        <v>32</v>
      </c>
      <c r="B21" s="23">
        <f>SUM('[1]ESF (cuentas)'!B21)</f>
        <v>0</v>
      </c>
      <c r="C21" s="23">
        <f>SUM('[1]ESF (cuentas)'!C21)</f>
        <v>107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0</v>
      </c>
      <c r="C22" s="23">
        <f>SUM('[1]ESF (cuentas)'!C22)</f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0</v>
      </c>
      <c r="C25" s="23">
        <f>SUM('[1]ESF (cuentas)'!C25)</f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0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f>SUM('[1]ESF (cuentas)'!F29)</f>
        <v>0</v>
      </c>
      <c r="G34" s="23">
        <f>SUM('[1]ESF (cuentas)'!G29)</f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f>SUM('[1]ESF (cuentas)'!B33)</f>
        <v>0</v>
      </c>
      <c r="C38" s="23">
        <f>SUM('[1]ESF (cuentas)'!C33)</f>
        <v>0</v>
      </c>
      <c r="D38" s="24"/>
      <c r="E38" s="17" t="s">
        <v>67</v>
      </c>
      <c r="F38" s="23">
        <f>SUM('[1]ESF (cuentas)'!F33)</f>
        <v>0</v>
      </c>
      <c r="G38" s="23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(cuentas)'!B34)</f>
        <v>3789765</v>
      </c>
      <c r="C39" s="21">
        <f>SUM('[1]ESF (cuentas)'!C34)</f>
        <v>6295729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77395</v>
      </c>
      <c r="G44" s="21">
        <f>SUM(G45:G47)</f>
        <v>853874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77395</v>
      </c>
      <c r="G45" s="23">
        <f>SUM('[1]ESF (cuentas)'!G39)</f>
        <v>853874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f>SUM('[1]ESF (cuentas)'!F41)</f>
        <v>0</v>
      </c>
      <c r="G47" s="23">
        <f>SUM('[1]ESF (cuentas)'!G41)</f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26947739</v>
      </c>
      <c r="C49" s="21">
        <f>SUM(C11+C19+C27+C33+C39+C40+C43)</f>
        <v>39011182</v>
      </c>
      <c r="D49" s="24"/>
      <c r="E49" s="20" t="s">
        <v>87</v>
      </c>
      <c r="F49" s="21">
        <f>SUM(F44+F40+F33+F29+F28+F25+F21+F11)</f>
        <v>16505040</v>
      </c>
      <c r="G49" s="21">
        <f>SUM(G44+G40+G33+G29+G28+G25+G21+G11)</f>
        <v>16196009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(cuentas)'!B46)</f>
        <v>0</v>
      </c>
      <c r="C53" s="21">
        <f>SUM('[1]ESF (cuentas)'!C46)</f>
        <v>0</v>
      </c>
      <c r="D53" s="24"/>
      <c r="E53" s="20" t="s">
        <v>91</v>
      </c>
      <c r="F53" s="21">
        <f>SUM('[1]ESF (cuentas)'!F47)</f>
        <v>35</v>
      </c>
      <c r="G53" s="21">
        <f>SUM('[1]ESF (cuentas)'!G47)</f>
        <v>35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(cuentas)'!B51)</f>
        <v>5416000</v>
      </c>
      <c r="C55" s="21">
        <f>SUM('[1]ESF (cuentas)'!C51)</f>
        <v>5417097</v>
      </c>
      <c r="D55" s="24"/>
      <c r="E55" s="20" t="s">
        <v>93</v>
      </c>
      <c r="F55" s="21">
        <f>SUM('[1]ESF (cuentas)'!F50)</f>
        <v>0</v>
      </c>
      <c r="G55" s="21">
        <f>SUM('[1]ESF (cuentas)'!G50)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(cuentas)'!B57)</f>
        <v>0</v>
      </c>
      <c r="C57" s="21">
        <f>SUM('[1]ESF (cuentas)'!C57)</f>
        <v>0</v>
      </c>
      <c r="D57" s="24"/>
      <c r="E57" s="20" t="s">
        <v>95</v>
      </c>
      <c r="F57" s="21">
        <f>SUM('[1]ESF (cuentas)'!F52)</f>
        <v>0</v>
      </c>
      <c r="G57" s="21">
        <f>SUM('[1]ESF (cuentas)'!G52)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(cuentas)'!B64)</f>
        <v>39734148</v>
      </c>
      <c r="C59" s="21">
        <f>SUM('[1]ESF (cuentas)'!C64)</f>
        <v>46138824</v>
      </c>
      <c r="D59" s="24"/>
      <c r="E59" s="20" t="s">
        <v>97</v>
      </c>
      <c r="F59" s="21">
        <f>SUM('[1]ESF (cuentas)'!F55)</f>
        <v>48921586</v>
      </c>
      <c r="G59" s="21">
        <f>SUM('[1]ESF (cuentas)'!G55)</f>
        <v>90628886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(cuentas)'!B73)</f>
        <v>2051229</v>
      </c>
      <c r="C61" s="21">
        <f>SUM('[1]ESF (cuentas)'!C73)</f>
        <v>5331465</v>
      </c>
      <c r="D61" s="24"/>
      <c r="E61" s="20" t="s">
        <v>99</v>
      </c>
      <c r="F61" s="21">
        <f>SUM('[1]ESF (cuentas)'!F57)</f>
        <v>0</v>
      </c>
      <c r="G61" s="21">
        <f>SUM('[1]ESF (cuentas)'!G57)</f>
        <v>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(cuentas)'!B79)</f>
        <v>-9786109</v>
      </c>
      <c r="C63" s="21">
        <f>SUM('[1]ESF (cuentas)'!C79)</f>
        <v>-17324852</v>
      </c>
      <c r="D63" s="22"/>
      <c r="E63" s="20" t="s">
        <v>101</v>
      </c>
      <c r="F63" s="21">
        <f>SUM('[1]ESF (cuentas)'!F64)</f>
        <v>300000</v>
      </c>
      <c r="G63" s="21">
        <f>SUM('[1]ESF (cuentas)'!G64)</f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(cuentas)'!B82)</f>
        <v>37529544</v>
      </c>
      <c r="C65" s="21">
        <f>SUM('[1]ESF (cuentas)'!C82)</f>
        <v>80367188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(cuentas)'!B88)</f>
        <v>0</v>
      </c>
      <c r="C67" s="29">
        <f>SUM('[1]ESF (cuentas)'!C88)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(cuentas)'!B90)</f>
        <v>409969</v>
      </c>
      <c r="C69" s="21">
        <f>SUM('[1]ESF (cuentas)'!C90)</f>
        <v>409969</v>
      </c>
      <c r="D69" s="24"/>
      <c r="E69" s="20" t="s">
        <v>105</v>
      </c>
      <c r="F69" s="21">
        <f>SUM(F63+F61+F59+F57+F55+F53)</f>
        <v>49221621</v>
      </c>
      <c r="G69" s="21">
        <f>SUM(G63+G61+G59+G57+G55+G53)</f>
        <v>90628921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75354781</v>
      </c>
      <c r="C71" s="21">
        <f>SUM(C69+C65+C63+C61+C59+C57+C55+C53+C67)</f>
        <v>120339691</v>
      </c>
      <c r="D71" s="24"/>
      <c r="E71" s="20" t="s">
        <v>107</v>
      </c>
      <c r="F71" s="21">
        <f>SUM(F69+F49)</f>
        <v>65726661</v>
      </c>
      <c r="G71" s="21">
        <f>SUM(G69+G49)</f>
        <v>106824930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(cuentas)'!F75)</f>
        <v>0</v>
      </c>
      <c r="G77" s="21">
        <f>SUM('[1]ESF (cuentas)'!G75)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(cuentas)'!F77)</f>
        <v>0</v>
      </c>
      <c r="G79" s="21">
        <f>SUM('[1]ESF (cuentas)'!G77)</f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(cuentas)'!F79)</f>
        <v>0</v>
      </c>
      <c r="G81" s="21">
        <f>SUM('[1]ESF (cuentas)'!G79)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36575859</v>
      </c>
      <c r="G83" s="35">
        <f>SUM(G85+G87+G89+G91+G93)</f>
        <v>52525943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(cuentas)'!F83)</f>
        <v>3766653</v>
      </c>
      <c r="G85" s="21">
        <f>SUM('[1]ESF (cuentas)'!G83)</f>
        <v>4560599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(cuentas)'!F85)</f>
        <v>32809206</v>
      </c>
      <c r="G87" s="21">
        <f>SUM('[1]ESF (cuentas)'!G85)</f>
        <v>47965344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(cuentas)'!F87)</f>
        <v>0</v>
      </c>
      <c r="G89" s="21">
        <f>SUM('[1]ESF (cuentas)'!G87)</f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(cuentas)'!F91)</f>
        <v>0</v>
      </c>
      <c r="G91" s="21">
        <f>SUM('[1]ESF (cuentas)'!G91)</f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(cuentas)'!F94)</f>
        <v>0</v>
      </c>
      <c r="G93" s="21">
        <f>SUM('[1]ESF (cuentas)'!G94)</f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(cuentas)'!F98)</f>
        <v>0</v>
      </c>
      <c r="G97" s="21">
        <f>SUM('[1]ESF (cuentas)'!G98)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(cuentas)'!F100)</f>
        <v>0</v>
      </c>
      <c r="G99" s="21">
        <f>SUM('[1]ESF (cuentas)'!G100)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36575859</v>
      </c>
      <c r="G101" s="21">
        <f>SUM(G75+G83+G95)</f>
        <v>52525943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102302520</v>
      </c>
      <c r="C104" s="41">
        <f>SUM(C71+C49)</f>
        <v>159350873</v>
      </c>
      <c r="D104" s="42"/>
      <c r="E104" s="40" t="s">
        <v>124</v>
      </c>
      <c r="F104" s="41">
        <f>SUM(F101+F71)</f>
        <v>102302520</v>
      </c>
      <c r="G104" s="41">
        <f>SUM(G101+G71)</f>
        <v>159350873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2024-04-09T18:24:07Z</dcterms:created>
  <dcterms:modified xsi:type="dcterms:W3CDTF">2024-04-09T18:24:08Z</dcterms:modified>
</cp:coreProperties>
</file>