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94B2B1BF-2723-46F4-99E9-B1DB9CB52DAA}" xr6:coauthVersionLast="40" xr6:coauthVersionMax="40" xr10:uidLastSave="{00000000-0000-0000-0000-000000000000}"/>
  <bookViews>
    <workbookView xWindow="0" yWindow="0" windowWidth="25200" windowHeight="11775" xr2:uid="{BC65CAED-264C-469C-8820-D395F57A14AB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G97" i="1"/>
  <c r="F97" i="1"/>
  <c r="G95" i="1"/>
  <c r="F95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C104" i="1" s="1"/>
  <c r="B69" i="1"/>
  <c r="B71" i="1" s="1"/>
  <c r="B104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G46" i="1"/>
  <c r="F46" i="1"/>
  <c r="G45" i="1"/>
  <c r="F45" i="1"/>
  <c r="G44" i="1"/>
  <c r="F44" i="1"/>
  <c r="C43" i="1"/>
  <c r="B43" i="1"/>
  <c r="G42" i="1"/>
  <c r="F42" i="1"/>
  <c r="G41" i="1"/>
  <c r="F41" i="1"/>
  <c r="G40" i="1"/>
  <c r="F40" i="1"/>
  <c r="C40" i="1"/>
  <c r="B40" i="1"/>
  <c r="G39" i="1"/>
  <c r="F39" i="1"/>
  <c r="C39" i="1"/>
  <c r="B39" i="1"/>
  <c r="G38" i="1"/>
  <c r="F38" i="1"/>
  <c r="C38" i="1"/>
  <c r="B38" i="1"/>
  <c r="G37" i="1"/>
  <c r="F37" i="1"/>
  <c r="G36" i="1"/>
  <c r="F36" i="1"/>
  <c r="G35" i="1"/>
  <c r="F35" i="1"/>
  <c r="G34" i="1"/>
  <c r="F34" i="1"/>
  <c r="G33" i="1"/>
  <c r="F33" i="1"/>
  <c r="C33" i="1"/>
  <c r="B33" i="1"/>
  <c r="G32" i="1"/>
  <c r="G29" i="1" s="1"/>
  <c r="F32" i="1"/>
  <c r="F29" i="1" s="1"/>
  <c r="C31" i="1"/>
  <c r="B31" i="1"/>
  <c r="C30" i="1"/>
  <c r="B30" i="1"/>
  <c r="C29" i="1"/>
  <c r="B29" i="1"/>
  <c r="G28" i="1"/>
  <c r="F28" i="1"/>
  <c r="C28" i="1"/>
  <c r="B28" i="1"/>
  <c r="G27" i="1"/>
  <c r="F27" i="1"/>
  <c r="C27" i="1"/>
  <c r="B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C19" i="1" s="1"/>
  <c r="B20" i="1"/>
  <c r="B19" i="1" s="1"/>
  <c r="G18" i="1"/>
  <c r="G11" i="1" s="1"/>
  <c r="F18" i="1"/>
  <c r="F11" i="1" s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C11" i="1"/>
  <c r="C49" i="1" s="1"/>
  <c r="B11" i="1"/>
  <c r="B49" i="1" s="1"/>
  <c r="F49" i="1" l="1"/>
  <c r="G49" i="1"/>
  <c r="G71" i="1" s="1"/>
  <c r="G104" i="1" s="1"/>
  <c r="F71" i="1"/>
  <c r="F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<sst xmlns="http://schemas.openxmlformats.org/spreadsheetml/2006/main" count="129" uniqueCount="126">
  <si>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</si>
  <si>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LEGISLATIVO</t>
  </si>
  <si>
    <t>ESTADO DE SITUACIÓN FINANCIERA DETALLADO CONSOLIDADO</t>
  </si>
  <si>
    <t>AL 31 DE DICIEMBRE DE 2023 Y AL 31 DE MARZO DE 2024</t>
  </si>
  <si>
    <t>( Cifras en Pesos )</t>
  </si>
  <si>
    <t>CONCEPTO</t>
  </si>
  <si>
    <t>31 DE MARZO DE 2024</t>
  </si>
  <si>
    <t>31 DE DICIEMBRE DE 2023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</si>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</sst>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494B137F-C0D3-4754-86A7-513C4F4EA58C}"/>
    <cellStyle name="Normal 17" xfId="3" xr:uid="{50FC4996-DD30-4385-B039-A44BEBF98052}"/>
    <cellStyle name="Normal 2 2" xfId="2" xr:uid="{07DA9967-5948-440B-B90F-516F63F6BA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C80DB5D-45E3-44AC-A3AE-C6EFDEF6F8CF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361DF87C-A094-4054-A1D7-24FA3F17234A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>
        <row r="12">
          <cell r="B12">
            <v>40000</v>
          </cell>
          <cell r="C12">
            <v>0</v>
          </cell>
          <cell r="F12">
            <v>749120</v>
          </cell>
          <cell r="G12">
            <v>3748745</v>
          </cell>
        </row>
        <row r="13">
          <cell r="B13">
            <v>0</v>
          </cell>
          <cell r="C13">
            <v>0</v>
          </cell>
          <cell r="F13">
            <v>3151131</v>
          </cell>
          <cell r="G13">
            <v>2373445</v>
          </cell>
        </row>
        <row r="14">
          <cell r="B14">
            <v>10476493</v>
          </cell>
          <cell r="C14">
            <v>8129377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B16">
            <v>6646130</v>
          </cell>
          <cell r="C16">
            <v>14317181</v>
          </cell>
          <cell r="F16">
            <v>3293</v>
          </cell>
          <cell r="G16">
            <v>3293</v>
          </cell>
        </row>
        <row r="17">
          <cell r="B17">
            <v>711416</v>
          </cell>
          <cell r="C17">
            <v>711416</v>
          </cell>
          <cell r="F17">
            <v>4702784</v>
          </cell>
          <cell r="G17">
            <v>10300778</v>
          </cell>
        </row>
        <row r="18">
          <cell r="B18">
            <v>0</v>
          </cell>
          <cell r="C18">
            <v>0</v>
          </cell>
          <cell r="F18">
            <v>487</v>
          </cell>
          <cell r="G18">
            <v>1384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1163837</v>
          </cell>
          <cell r="C22">
            <v>0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F33">
            <v>0</v>
          </cell>
          <cell r="G33">
            <v>0</v>
          </cell>
        </row>
        <row r="34">
          <cell r="B34">
            <v>3889765</v>
          </cell>
          <cell r="C34">
            <v>3789765</v>
          </cell>
          <cell r="F34">
            <v>0</v>
          </cell>
          <cell r="G34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9">
          <cell r="F39">
            <v>81553</v>
          </cell>
          <cell r="G39">
            <v>77395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6">
          <cell r="B46">
            <v>0</v>
          </cell>
          <cell r="C46">
            <v>0</v>
          </cell>
        </row>
        <row r="47">
          <cell r="F47">
            <v>35</v>
          </cell>
          <cell r="G47">
            <v>35</v>
          </cell>
        </row>
        <row r="50">
          <cell r="F50">
            <v>0</v>
          </cell>
          <cell r="G50">
            <v>0</v>
          </cell>
        </row>
        <row r="51">
          <cell r="B51">
            <v>5416000</v>
          </cell>
          <cell r="C51">
            <v>5416000</v>
          </cell>
        </row>
        <row r="52">
          <cell r="F52">
            <v>0</v>
          </cell>
          <cell r="G52">
            <v>0</v>
          </cell>
        </row>
        <row r="55">
          <cell r="F55">
            <v>48921586</v>
          </cell>
          <cell r="G55">
            <v>48921586</v>
          </cell>
        </row>
        <row r="57">
          <cell r="B57">
            <v>0</v>
          </cell>
          <cell r="C57">
            <v>0</v>
          </cell>
          <cell r="F57">
            <v>0</v>
          </cell>
          <cell r="G57">
            <v>0</v>
          </cell>
        </row>
        <row r="64">
          <cell r="B64">
            <v>39734148</v>
          </cell>
          <cell r="C64">
            <v>39734148</v>
          </cell>
          <cell r="F64">
            <v>300000</v>
          </cell>
          <cell r="G64">
            <v>300000</v>
          </cell>
        </row>
        <row r="73">
          <cell r="B73">
            <v>2051229</v>
          </cell>
          <cell r="C73">
            <v>2051229</v>
          </cell>
        </row>
        <row r="75">
          <cell r="F75">
            <v>0</v>
          </cell>
          <cell r="G75">
            <v>0</v>
          </cell>
        </row>
        <row r="77">
          <cell r="F77">
            <v>0</v>
          </cell>
          <cell r="G77">
            <v>0</v>
          </cell>
        </row>
        <row r="79">
          <cell r="B79">
            <v>-9786109</v>
          </cell>
          <cell r="C79">
            <v>-9786109</v>
          </cell>
          <cell r="F79">
            <v>0</v>
          </cell>
          <cell r="G79">
            <v>0</v>
          </cell>
        </row>
        <row r="82">
          <cell r="B82">
            <v>37529544</v>
          </cell>
          <cell r="C82">
            <v>37529544</v>
          </cell>
        </row>
        <row r="83">
          <cell r="F83">
            <v>9322023</v>
          </cell>
          <cell r="G83">
            <v>3766653</v>
          </cell>
        </row>
        <row r="85">
          <cell r="F85">
            <v>31050410</v>
          </cell>
          <cell r="G85">
            <v>32809206</v>
          </cell>
        </row>
        <row r="87">
          <cell r="F87">
            <v>0</v>
          </cell>
          <cell r="G87">
            <v>0</v>
          </cell>
        </row>
        <row r="88">
          <cell r="B88">
            <v>0</v>
          </cell>
          <cell r="C88">
            <v>0</v>
          </cell>
        </row>
        <row r="90">
          <cell r="B90">
            <v>409969</v>
          </cell>
          <cell r="C90">
            <v>409969</v>
          </cell>
        </row>
        <row r="91">
          <cell r="F91">
            <v>0</v>
          </cell>
          <cell r="G91">
            <v>0</v>
          </cell>
        </row>
        <row r="94">
          <cell r="F94">
            <v>0</v>
          </cell>
          <cell r="G94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FA88E-2AFB-4130-9ACA-A08F0B6D006B}">
  <sheetPr>
    <tabColor theme="0" tint="-4.9989318521683403E-2"/>
    <pageSetUpPr fitToPage="1"/>
  </sheetPr>
  <dimension ref="A1:I123"/>
  <sheetViews>
    <sheetView showGridLines="0" tabSelected="1" topLeftCell="A73" zoomScale="93" zoomScaleNormal="93" workbookViewId="0">
      <selection sqref="A1:L27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17874039</v>
      </c>
      <c r="C11" s="21">
        <f>SUM(C12:C18)</f>
        <v>23157974</v>
      </c>
      <c r="D11" s="22"/>
      <c r="E11" s="20" t="s">
        <v>13</v>
      </c>
      <c r="F11" s="21">
        <f>SUM(F12:F20)</f>
        <v>8606815</v>
      </c>
      <c r="G11" s="21">
        <f>SUM(G12:G20)</f>
        <v>16427645</v>
      </c>
    </row>
    <row r="12" spans="1:9" s="17" customFormat="1" ht="12.75" x14ac:dyDescent="0.25">
      <c r="A12" s="17" t="s">
        <v>14</v>
      </c>
      <c r="B12" s="23">
        <f>SUM('[1]ESF (cuentas)'!B12)</f>
        <v>40000</v>
      </c>
      <c r="C12" s="23">
        <f>SUM('[1]ESF (cuentas)'!C12)</f>
        <v>0</v>
      </c>
      <c r="D12" s="24"/>
      <c r="E12" s="17" t="s">
        <v>15</v>
      </c>
      <c r="F12" s="23">
        <f>SUM('[1]ESF (cuentas)'!F12)</f>
        <v>749120</v>
      </c>
      <c r="G12" s="23">
        <f>SUM('[1]ESF (cuentas)'!G12)</f>
        <v>3748745</v>
      </c>
    </row>
    <row r="13" spans="1:9" s="17" customFormat="1" ht="12.75" x14ac:dyDescent="0.25">
      <c r="A13" s="17" t="s">
        <v>16</v>
      </c>
      <c r="B13" s="23">
        <f>SUM('[1]ESF (cuentas)'!B13)</f>
        <v>0</v>
      </c>
      <c r="C13" s="23">
        <f>SUM('[1]ESF (cuentas)'!C13)</f>
        <v>0</v>
      </c>
      <c r="D13" s="24"/>
      <c r="E13" s="17" t="s">
        <v>17</v>
      </c>
      <c r="F13" s="23">
        <f>SUM('[1]ESF (cuentas)'!F13)</f>
        <v>3151131</v>
      </c>
      <c r="G13" s="23">
        <f>SUM('[1]ESF (cuentas)'!G13)</f>
        <v>2373445</v>
      </c>
    </row>
    <row r="14" spans="1:9" s="17" customFormat="1" ht="12.75" x14ac:dyDescent="0.25">
      <c r="A14" s="17" t="s">
        <v>18</v>
      </c>
      <c r="B14" s="23">
        <f>SUM('[1]ESF (cuentas)'!B14)</f>
        <v>10476493</v>
      </c>
      <c r="C14" s="23">
        <f>SUM('[1]ESF (cuentas)'!C14)</f>
        <v>8129377</v>
      </c>
      <c r="D14" s="24"/>
      <c r="E14" s="17" t="s">
        <v>19</v>
      </c>
      <c r="F14" s="23">
        <f>SUM('[1]ESF (cuentas)'!F14)</f>
        <v>0</v>
      </c>
      <c r="G14" s="23">
        <f>SUM('[1]ESF (cuentas)'!G14)</f>
        <v>0</v>
      </c>
    </row>
    <row r="15" spans="1:9" s="17" customFormat="1" ht="12.75" x14ac:dyDescent="0.25">
      <c r="A15" s="17" t="s">
        <v>20</v>
      </c>
      <c r="B15" s="23">
        <f>SUM('[1]ESF (cuentas)'!B15)</f>
        <v>0</v>
      </c>
      <c r="C15" s="23">
        <f>SUM('[1]ESF (cuentas)'!C15)</f>
        <v>0</v>
      </c>
      <c r="D15" s="24"/>
      <c r="E15" s="17" t="s">
        <v>21</v>
      </c>
      <c r="F15" s="23">
        <f>SUM('[1]ESF (cuentas)'!F15)</f>
        <v>0</v>
      </c>
      <c r="G15" s="23">
        <f>SUM('[1]ESF (cuentas)'!G15)</f>
        <v>0</v>
      </c>
    </row>
    <row r="16" spans="1:9" s="17" customFormat="1" ht="12.75" x14ac:dyDescent="0.25">
      <c r="A16" s="17" t="s">
        <v>22</v>
      </c>
      <c r="B16" s="23">
        <f>SUM('[1]ESF (cuentas)'!B16)</f>
        <v>6646130</v>
      </c>
      <c r="C16" s="23">
        <f>SUM('[1]ESF (cuentas)'!C16)</f>
        <v>14317181</v>
      </c>
      <c r="D16" s="24"/>
      <c r="E16" s="17" t="s">
        <v>23</v>
      </c>
      <c r="F16" s="23">
        <f>SUM('[1]ESF (cuentas)'!F16)</f>
        <v>3293</v>
      </c>
      <c r="G16" s="23">
        <f>SUM('[1]ESF (cuentas)'!G16)</f>
        <v>3293</v>
      </c>
    </row>
    <row r="17" spans="1:7" s="17" customFormat="1" ht="25.5" x14ac:dyDescent="0.25">
      <c r="A17" s="17" t="s">
        <v>24</v>
      </c>
      <c r="B17" s="23">
        <f>SUM('[1]ESF (cuentas)'!B17)</f>
        <v>711416</v>
      </c>
      <c r="C17" s="23">
        <f>SUM('[1]ESF (cuentas)'!C17)</f>
        <v>711416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f>SUM('[1]ESF (cuentas)'!B18)</f>
        <v>0</v>
      </c>
      <c r="C18" s="23">
        <f>SUM('[1]ESF (cuentas)'!C18)</f>
        <v>0</v>
      </c>
      <c r="D18" s="24"/>
      <c r="E18" s="17" t="s">
        <v>27</v>
      </c>
      <c r="F18" s="23">
        <f>SUM('[1]ESF (cuentas)'!F17)</f>
        <v>4702784</v>
      </c>
      <c r="G18" s="23">
        <f>SUM('[1]ESF (cuentas)'!G17)</f>
        <v>10300778</v>
      </c>
    </row>
    <row r="19" spans="1:7" s="17" customFormat="1" ht="12.75" x14ac:dyDescent="0.25">
      <c r="A19" s="20" t="s">
        <v>28</v>
      </c>
      <c r="B19" s="21">
        <f>SUM(B20:B26)</f>
        <v>1163837</v>
      </c>
      <c r="C19" s="21">
        <f>SUM(C20:C26)</f>
        <v>0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f>SUM('[1]ESF (cuentas)'!B20)</f>
        <v>0</v>
      </c>
      <c r="C20" s="23">
        <f>SUM('[1]ESF (cuentas)'!C20)</f>
        <v>0</v>
      </c>
      <c r="D20" s="24"/>
      <c r="E20" s="17" t="s">
        <v>31</v>
      </c>
      <c r="F20" s="23">
        <f>SUM('[1]ESF (cuentas)'!F18)</f>
        <v>487</v>
      </c>
      <c r="G20" s="23">
        <f>SUM('[1]ESF (cuentas)'!G18)</f>
        <v>1384</v>
      </c>
    </row>
    <row r="21" spans="1:7" s="17" customFormat="1" ht="12.75" x14ac:dyDescent="0.25">
      <c r="A21" s="17" t="s">
        <v>32</v>
      </c>
      <c r="B21" s="23">
        <f>SUM('[1]ESF (cuentas)'!B21)</f>
        <v>0</v>
      </c>
      <c r="C21" s="23">
        <f>SUM('[1]ESF (cuentas)'!C21)</f>
        <v>0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f>SUM('[1]ESF (cuentas)'!B22)</f>
        <v>1163837</v>
      </c>
      <c r="C22" s="23">
        <f>SUM('[1]ESF (cuentas)'!C22)</f>
        <v>0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f>SUM('[1]ESF (cuentas)'!B23)</f>
        <v>0</v>
      </c>
      <c r="C23" s="23">
        <f>SUM('[1]ESF (cuentas)'!C23)</f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f>SUM('[1]ESF (cuentas)'!B24)</f>
        <v>0</v>
      </c>
      <c r="C24" s="23">
        <f>SUM('[1]ESF (cuentas)'!C24)</f>
        <v>0</v>
      </c>
      <c r="D24" s="24"/>
      <c r="E24" s="17" t="s">
        <v>39</v>
      </c>
      <c r="F24" s="23">
        <f>SUM('[1]ESF (cuentas)'!F20)</f>
        <v>0</v>
      </c>
      <c r="G24" s="23">
        <f>SUM('[1]ESF (cuentas)'!G20)</f>
        <v>0</v>
      </c>
    </row>
    <row r="25" spans="1:7" s="17" customFormat="1" ht="12.75" x14ac:dyDescent="0.25">
      <c r="A25" s="17" t="s">
        <v>40</v>
      </c>
      <c r="B25" s="23">
        <f>SUM('[1]ESF (cuentas)'!B25)</f>
        <v>0</v>
      </c>
      <c r="C25" s="23">
        <f>SUM('[1]ESF (cuentas)'!C25)</f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f>SUM('[1]ESF (cuentas)'!B26)</f>
        <v>0</v>
      </c>
      <c r="C26" s="23">
        <f>SUM('[1]ESF (cuentas)'!C26)</f>
        <v>0</v>
      </c>
      <c r="D26" s="24"/>
      <c r="E26" s="17" t="s">
        <v>43</v>
      </c>
      <c r="F26" s="23">
        <f>SUM('[1]ESF (cuentas)'!F22)</f>
        <v>0</v>
      </c>
      <c r="G26" s="23">
        <f>SUM('[1]ESF (cuentas)'!G22)</f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f>SUM('[1]ESF (cuentas)'!F23)</f>
        <v>0</v>
      </c>
      <c r="G27" s="23">
        <f>SUM('[1]ESF (cuentas)'!G23)</f>
        <v>0</v>
      </c>
    </row>
    <row r="28" spans="1:7" s="17" customFormat="1" ht="25.5" x14ac:dyDescent="0.25">
      <c r="A28" s="17" t="s">
        <v>46</v>
      </c>
      <c r="B28" s="23">
        <f>SUM('[1]ESF (cuentas)'!B28)</f>
        <v>0</v>
      </c>
      <c r="C28" s="23">
        <f>SUM('[1]ESF (cuentas)'!C28)</f>
        <v>0</v>
      </c>
      <c r="D28" s="24"/>
      <c r="E28" s="20" t="s">
        <v>47</v>
      </c>
      <c r="F28" s="21">
        <f>SUM('[1]ESF (cuentas)'!F24)</f>
        <v>0</v>
      </c>
      <c r="G28" s="21">
        <f>SUM('[1]ESF (cuentas)'!G24)</f>
        <v>0</v>
      </c>
    </row>
    <row r="29" spans="1:7" s="17" customFormat="1" ht="25.5" x14ac:dyDescent="0.25">
      <c r="A29" s="17" t="s">
        <v>48</v>
      </c>
      <c r="B29" s="23">
        <f>SUM('[1]ESF (cuentas)'!B29)</f>
        <v>0</v>
      </c>
      <c r="C29" s="23">
        <f>SUM('[1]ESF (cuentas)'!C29)</f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f>SUM('[1]ESF (cuentas)'!B30)</f>
        <v>0</v>
      </c>
      <c r="C30" s="23">
        <f>SUM('[1]ESF (cuentas)'!C30)</f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f>SUM('[1]ESF (cuentas)'!B31)</f>
        <v>0</v>
      </c>
      <c r="C31" s="23">
        <f>SUM('[1]ESF (cuentas)'!C31)</f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f>SUM('[1]ESF (cuentas)'!F27)</f>
        <v>0</v>
      </c>
      <c r="G32" s="23">
        <f>SUM('[1]ESF (cuentas)'!G27)</f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0</v>
      </c>
      <c r="G33" s="21">
        <f>SUM(G34:G39)</f>
        <v>0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f>SUM('[1]ESF (cuentas)'!F29)</f>
        <v>0</v>
      </c>
      <c r="G34" s="23">
        <f>SUM('[1]ESF (cuentas)'!G29)</f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f>SUM('[1]ESF (cuentas)'!F30)</f>
        <v>0</v>
      </c>
      <c r="G35" s="23">
        <f>SUM('[1]ESF (cuentas)'!G30)</f>
        <v>0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f>SUM('[1]ESF (cuentas)'!F31)</f>
        <v>0</v>
      </c>
      <c r="G36" s="23">
        <f>SUM('[1]ESF (cuentas)'!G31)</f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f>SUM('[1]ESF (cuentas)'!F32)</f>
        <v>0</v>
      </c>
      <c r="G37" s="23">
        <f>SUM('[1]ESF (cuentas)'!G32)</f>
        <v>0</v>
      </c>
    </row>
    <row r="38" spans="1:7" s="17" customFormat="1" ht="12.75" customHeight="1" x14ac:dyDescent="0.25">
      <c r="A38" s="17" t="s">
        <v>66</v>
      </c>
      <c r="B38" s="23">
        <f>SUM('[1]ESF (cuentas)'!B33)</f>
        <v>0</v>
      </c>
      <c r="C38" s="23">
        <f>SUM('[1]ESF (cuentas)'!C33)</f>
        <v>0</v>
      </c>
      <c r="D38" s="24"/>
      <c r="E38" s="17" t="s">
        <v>67</v>
      </c>
      <c r="F38" s="23">
        <f>SUM('[1]ESF (cuentas)'!F33)</f>
        <v>0</v>
      </c>
      <c r="G38" s="23">
        <f>SUM('[1]ESF (cuentas)'!G33)</f>
        <v>0</v>
      </c>
    </row>
    <row r="39" spans="1:7" s="17" customFormat="1" ht="12.75" x14ac:dyDescent="0.25">
      <c r="A39" s="20" t="s">
        <v>68</v>
      </c>
      <c r="B39" s="21">
        <f>SUM('[1]ESF (cuentas)'!B34)</f>
        <v>3889765</v>
      </c>
      <c r="C39" s="21">
        <f>SUM('[1]ESF (cuentas)'!C34)</f>
        <v>3789765</v>
      </c>
      <c r="D39" s="22"/>
      <c r="E39" s="17" t="s">
        <v>69</v>
      </c>
      <c r="F39" s="23">
        <f>SUM('[1]ESF (cuentas)'!F34)</f>
        <v>0</v>
      </c>
      <c r="G39" s="23">
        <f>SUM('[1]ESF (cuentas)'!G34)</f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f>SUM('[1]ESF (cuentas)'!F36)</f>
        <v>0</v>
      </c>
      <c r="G41" s="23">
        <f>SUM('[1]ESF (cuentas)'!G36)</f>
        <v>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f>SUM('[1]ESF (cuentas)'!F37)</f>
        <v>0</v>
      </c>
      <c r="G42" s="23">
        <f>SUM('[1]ESF (cuentas)'!G37)</f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81553</v>
      </c>
      <c r="G44" s="21">
        <f>SUM(G45:G47)</f>
        <v>77395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f>SUM('[1]ESF (cuentas)'!F39)</f>
        <v>81553</v>
      </c>
      <c r="G45" s="23">
        <f>SUM('[1]ESF (cuentas)'!G39)</f>
        <v>77395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f>SUM('[1]ESF (cuentas)'!F40)</f>
        <v>0</v>
      </c>
      <c r="G46" s="23">
        <f>SUM('[1]ESF (cuentas)'!G40)</f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f>SUM('[1]ESF (cuentas)'!F41)</f>
        <v>0</v>
      </c>
      <c r="G47" s="23">
        <f>SUM('[1]ESF (cuentas)'!G41)</f>
        <v>0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22927641</v>
      </c>
      <c r="C49" s="21">
        <f>SUM(C11+C19+C27+C33+C39+C40+C43)</f>
        <v>26947739</v>
      </c>
      <c r="D49" s="24"/>
      <c r="E49" s="20" t="s">
        <v>87</v>
      </c>
      <c r="F49" s="21">
        <f>SUM(F44+F40+F33+F29+F28+F25+F21+F11)</f>
        <v>8688368</v>
      </c>
      <c r="G49" s="21">
        <f>SUM(G44+G40+G33+G29+G28+G25+G21+G11)</f>
        <v>16505040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f>SUM('[1]ESF (cuentas)'!B46)</f>
        <v>0</v>
      </c>
      <c r="C53" s="21">
        <f>SUM('[1]ESF (cuentas)'!C46)</f>
        <v>0</v>
      </c>
      <c r="D53" s="24"/>
      <c r="E53" s="20" t="s">
        <v>91</v>
      </c>
      <c r="F53" s="21">
        <f>SUM('[1]ESF (cuentas)'!F47)</f>
        <v>35</v>
      </c>
      <c r="G53" s="21">
        <f>SUM('[1]ESF (cuentas)'!G47)</f>
        <v>35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f>SUM('[1]ESF (cuentas)'!B51)</f>
        <v>5416000</v>
      </c>
      <c r="C55" s="21">
        <f>SUM('[1]ESF (cuentas)'!C51)</f>
        <v>5416000</v>
      </c>
      <c r="D55" s="24"/>
      <c r="E55" s="20" t="s">
        <v>93</v>
      </c>
      <c r="F55" s="21">
        <f>SUM('[1]ESF (cuentas)'!F50)</f>
        <v>0</v>
      </c>
      <c r="G55" s="21">
        <f>SUM('[1]ESF (cuentas)'!G50)</f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f>SUM('[1]ESF (cuentas)'!B57)</f>
        <v>0</v>
      </c>
      <c r="C57" s="21">
        <f>SUM('[1]ESF (cuentas)'!C57)</f>
        <v>0</v>
      </c>
      <c r="D57" s="24"/>
      <c r="E57" s="20" t="s">
        <v>95</v>
      </c>
      <c r="F57" s="21">
        <f>SUM('[1]ESF (cuentas)'!F52)</f>
        <v>0</v>
      </c>
      <c r="G57" s="21">
        <f>SUM('[1]ESF (cuentas)'!G52)</f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f>SUM('[1]ESF (cuentas)'!B64)</f>
        <v>39734148</v>
      </c>
      <c r="C59" s="21">
        <f>SUM('[1]ESF (cuentas)'!C64)</f>
        <v>39734148</v>
      </c>
      <c r="D59" s="24"/>
      <c r="E59" s="20" t="s">
        <v>97</v>
      </c>
      <c r="F59" s="21">
        <f>SUM('[1]ESF (cuentas)'!F55)</f>
        <v>48921586</v>
      </c>
      <c r="G59" s="21">
        <f>SUM('[1]ESF (cuentas)'!G55)</f>
        <v>48921586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f>SUM('[1]ESF (cuentas)'!B73)</f>
        <v>2051229</v>
      </c>
      <c r="C61" s="21">
        <f>SUM('[1]ESF (cuentas)'!C73)</f>
        <v>2051229</v>
      </c>
      <c r="D61" s="24"/>
      <c r="E61" s="20" t="s">
        <v>99</v>
      </c>
      <c r="F61" s="21">
        <f>SUM('[1]ESF (cuentas)'!F57)</f>
        <v>0</v>
      </c>
      <c r="G61" s="21">
        <f>SUM('[1]ESF (cuentas)'!G57)</f>
        <v>0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f>SUM('[1]ESF (cuentas)'!B79)</f>
        <v>-9786109</v>
      </c>
      <c r="C63" s="21">
        <f>SUM('[1]ESF (cuentas)'!C79)</f>
        <v>-9786109</v>
      </c>
      <c r="D63" s="22"/>
      <c r="E63" s="20" t="s">
        <v>101</v>
      </c>
      <c r="F63" s="21">
        <f>SUM('[1]ESF (cuentas)'!F64)</f>
        <v>300000</v>
      </c>
      <c r="G63" s="21">
        <f>SUM('[1]ESF (cuentas)'!G64)</f>
        <v>300000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f>SUM('[1]ESF (cuentas)'!B82)</f>
        <v>37529544</v>
      </c>
      <c r="C65" s="21">
        <f>SUM('[1]ESF (cuentas)'!C82)</f>
        <v>37529544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f>SUM('[1]ESF (cuentas)'!B88)</f>
        <v>0</v>
      </c>
      <c r="C67" s="29">
        <f>SUM('[1]ESF (cuentas)'!C88)</f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f>SUM('[1]ESF (cuentas)'!B90)</f>
        <v>409969</v>
      </c>
      <c r="C69" s="21">
        <f>SUM('[1]ESF (cuentas)'!C90)</f>
        <v>409969</v>
      </c>
      <c r="D69" s="24"/>
      <c r="E69" s="20" t="s">
        <v>105</v>
      </c>
      <c r="F69" s="21">
        <f>SUM(F63+F61+F59+F57+F55+F53)</f>
        <v>49221621</v>
      </c>
      <c r="G69" s="21">
        <f>SUM(G63+G61+G59+G57+G55+G53)</f>
        <v>49221621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75354781</v>
      </c>
      <c r="C71" s="21">
        <f>SUM(C69+C65+C63+C61+C59+C57+C55+C53+C67)</f>
        <v>75354781</v>
      </c>
      <c r="D71" s="24"/>
      <c r="E71" s="20" t="s">
        <v>107</v>
      </c>
      <c r="F71" s="21">
        <f>SUM(F69+F49)</f>
        <v>57909989</v>
      </c>
      <c r="G71" s="21">
        <f>SUM(G69+G49)</f>
        <v>65726661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0</v>
      </c>
      <c r="G75" s="35">
        <f>SUM(G77+G79+G81)</f>
        <v>0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f>SUM('[1]ESF (cuentas)'!F75)</f>
        <v>0</v>
      </c>
      <c r="G77" s="21">
        <f>SUM('[1]ESF (cuentas)'!G75)</f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f>SUM('[1]ESF (cuentas)'!F77)</f>
        <v>0</v>
      </c>
      <c r="G79" s="21">
        <f>SUM('[1]ESF (cuentas)'!G77)</f>
        <v>0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f>SUM('[1]ESF (cuentas)'!F79)</f>
        <v>0</v>
      </c>
      <c r="G81" s="21">
        <f>SUM('[1]ESF (cuentas)'!G79)</f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40372433</v>
      </c>
      <c r="G83" s="35">
        <f>SUM(G85+G87+G89+G91+G93)</f>
        <v>36575859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f>SUM('[1]ESF (cuentas)'!F83)</f>
        <v>9322023</v>
      </c>
      <c r="G85" s="21">
        <f>SUM('[1]ESF (cuentas)'!G83)</f>
        <v>3766653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f>SUM('[1]ESF (cuentas)'!F85)</f>
        <v>31050410</v>
      </c>
      <c r="G87" s="21">
        <f>SUM('[1]ESF (cuentas)'!G85)</f>
        <v>32809206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f>SUM('[1]ESF (cuentas)'!F87)</f>
        <v>0</v>
      </c>
      <c r="G89" s="21">
        <f>SUM('[1]ESF (cuentas)'!G87)</f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f>SUM('[1]ESF (cuentas)'!F91)</f>
        <v>0</v>
      </c>
      <c r="G91" s="21">
        <f>SUM('[1]ESF (cuentas)'!G91)</f>
        <v>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f>SUM('[1]ESF (cuentas)'!F94)</f>
        <v>0</v>
      </c>
      <c r="G93" s="21">
        <f>SUM('[1]ESF (cuentas)'!G94)</f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f>SUM('[1]ESF (cuentas)'!F98)</f>
        <v>0</v>
      </c>
      <c r="G97" s="21">
        <f>SUM('[1]ESF (cuentas)'!G98)</f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f>SUM('[1]ESF (cuentas)'!F100)</f>
        <v>0</v>
      </c>
      <c r="G99" s="21">
        <f>SUM('[1]ESF (cuentas)'!G100)</f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40372433</v>
      </c>
      <c r="G101" s="21">
        <f>SUM(G75+G83+G95)</f>
        <v>36575859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98282422</v>
      </c>
      <c r="C104" s="41">
        <f>SUM(C71+C49)</f>
        <v>102302520</v>
      </c>
      <c r="D104" s="42"/>
      <c r="E104" s="40" t="s">
        <v>124</v>
      </c>
      <c r="F104" s="41">
        <f>SUM(F101+F71)</f>
        <v>98282422</v>
      </c>
      <c r="G104" s="41">
        <f>SUM(G101+G71)</f>
        <v>102302520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s="3" customFormat="1" ht="12.75" x14ac:dyDescent="0.2">
      <c r="B109" s="13"/>
      <c r="C109" s="13"/>
      <c r="F109" s="13"/>
      <c r="G109" s="13"/>
    </row>
    <row r="110" spans="1:8" x14ac:dyDescent="0.25">
      <c r="H110" s="3"/>
    </row>
    <row r="111" spans="1:8" x14ac:dyDescent="0.25">
      <c r="H111" s="3"/>
    </row>
    <row r="112" spans="1:8" x14ac:dyDescent="0.25">
      <c r="A112" s="44"/>
      <c r="B112" s="44"/>
      <c r="C112" s="44"/>
      <c r="E112" s="44"/>
      <c r="F112" s="44"/>
      <c r="G112" s="44"/>
      <c r="H112" s="3"/>
    </row>
    <row r="113" spans="1:8" x14ac:dyDescent="0.25">
      <c r="A113" s="44"/>
      <c r="B113" s="44"/>
      <c r="C113" s="44"/>
      <c r="E113" s="44"/>
      <c r="F113" s="44"/>
      <c r="G113" s="44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45"/>
      <c r="B117" s="45"/>
      <c r="C117" s="45"/>
      <c r="D117" s="45"/>
      <c r="E117" s="45"/>
      <c r="F117" s="45"/>
      <c r="G117" s="45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2024-06-11T16:25:49Z</dcterms:created>
  <dcterms:modified xsi:type="dcterms:W3CDTF">2024-06-11T16:25:50Z</dcterms:modified>
</cp:coreProperties>
</file>